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<sst xmlns="http://schemas.openxmlformats.org/spreadsheetml/2006/main" count="278" uniqueCount="232">
  <si>
    <t>Bei diesem Lehrer können wir im Unterricht ungestört arbeiten.</t>
  </si>
  <si>
    <t>Bei diesem Lehrer ist unsere Klasse während des Unterrichts aufmerksam und konzentriert.</t>
  </si>
  <si>
    <t>Dieser Lehrer muss im Unterricht ständig Schüler ermahnen.</t>
  </si>
  <si>
    <t>Bei diesem Lehrer wird der Unterricht oft sehr gestört.</t>
  </si>
  <si>
    <t>Bei diesem Lehrer ist klar, was man machen darf und was nicht.</t>
  </si>
  <si>
    <t>Bei diesem Lehrer sind die Regeln, die man einhalten muss, allen bekannt.</t>
  </si>
  <si>
    <t>Bei diesem Lehrer ist uns Schülern klar, warum bestimmte Regeln wichtig sind.</t>
  </si>
  <si>
    <t>Dieser Lehrer hat uns klar gemacht, wie wir miteinander umgehen sollten.</t>
  </si>
  <si>
    <t>Bei diesem Lehrer nimmt meist die gesamte Klasse aufmerksam am Unterrichtsgeschehen teil.</t>
  </si>
  <si>
    <t>Wenn ich bei diesem Lehrer eine Aufgabe nicht bearbeite, fällt das gar nicht auf.</t>
  </si>
  <si>
    <t>Dieser Lehrer sorgt dafür, dass alle etwas zu tun haben.</t>
  </si>
  <si>
    <t>Bei diesem Lehrer arbeiten immer nur einige wenige Schüler mit.</t>
  </si>
  <si>
    <t>Bei diesem Lehrer frage ich mich oft, was zu tun ist.</t>
  </si>
  <si>
    <t>Bei diesem Lehrer weiß ich oft gar nicht, wo wir im Stoff gerade sind.</t>
  </si>
  <si>
    <t>Bei diesem Lehrer sind die Aufgaben immer ganz klar.</t>
  </si>
  <si>
    <t>Dieser Lehrer geht im Unterricht in einer logischen Reihenfolge vor.</t>
  </si>
  <si>
    <t>Dieser Lehrer reagiert angemessen auf Störungen (also nicht zu streng und nicht zu mild).</t>
  </si>
  <si>
    <t>Dieser Lehrer beendet Störungen von Schülern schnell und ohne Diskussion.</t>
  </si>
  <si>
    <t>Diesem Lehrer gelingt es, Störungen schnell zu beenden.</t>
  </si>
  <si>
    <t>Dieser Lehrer reagiert so auf Störungen, dass die Schüler aufhören zu stören.</t>
  </si>
  <si>
    <t>Bei diesem Lehrer nehmen Übergänge von einem Unterrichtsabschnitt zum nächsten (z.B. von der Aufgabenerklärung zur Gruppenarbeit) oft viel Zeit in Anspruch.</t>
  </si>
  <si>
    <t>Bei diesem Lehrer dauert es zu Beginn der Stunde sehr lange, bis die Schüler ruhig werden und zu arbeiten beginnen.</t>
  </si>
  <si>
    <t>Bei diesem Lehrer sind wichtige Abläufe so gut eingeübt, dass kaum Zeit verloren geht (z.B. bei Gruppenarbeiten, am Beginn der Stunde oder beim Verteilen von Arbeitsblättern).</t>
  </si>
  <si>
    <t>Wenn  Hilfsmaterialien beschafft werden, entsteht viel Unruhe.</t>
  </si>
  <si>
    <t>Dieser Lehrer ist oft so auf den Stoff konzentriert, dass er Störungen gar nicht bemerkt.</t>
  </si>
  <si>
    <t>Dieser Lehrer bemerkt nicht, wenn sich Schüler mit etwas anderem beschäftigen.</t>
  </si>
  <si>
    <t>Dieser Lehrer merkt sofort, wenn Schüler beginnen, sich mit etwas anderem zu beschäftigen.</t>
  </si>
  <si>
    <t>Dieser Lehrer merkt, was beim Rest der Klasse vorgeht, auch wenn er mit einzelnen Schülern beschäftigt ist.</t>
  </si>
  <si>
    <t>Dieser Lehrer behält die Zeit im Blick.</t>
  </si>
  <si>
    <t>Dieser Lehrer wird mit dem Stoff, den er in einer Unterrichtsstunde behandeln will, oft nicht fertig.</t>
  </si>
  <si>
    <t>Dieser Lehrer kann die Zeit, die wir für die Bearbeitung von Aufgaben brauchen, meistens richtig einschätzen.</t>
  </si>
  <si>
    <t>Bei diesem Lehrer wird im Unterricht viel Zeit vertrödelt</t>
  </si>
  <si>
    <t>Dieser Lehrer hilft uns, Konflikte zu klären.</t>
  </si>
  <si>
    <t>Dieser Lehrer hört sich bei Streit zwischen Schülern beide Seiten an.</t>
  </si>
  <si>
    <t>Dieser Lehrer hilft uns, Streit untereinander zu schlichten.</t>
  </si>
  <si>
    <t>Diesem Lehrer gelingt es, Auseinandersetzungen unter den Schülern fair zu klären.</t>
  </si>
  <si>
    <t>Dieser Lehrer schafft es, dass sich seine Schüler freiwillig anstrengen.</t>
  </si>
  <si>
    <t>Dieser Lehrer verhält sich uns gegenüber fair.</t>
  </si>
  <si>
    <t>Dieser Lehrer hat eine gute Beziehung zu den Schülern.</t>
  </si>
  <si>
    <t>Diesem Lehrer ist es sehr wichtig, dass wir etwas lernen.</t>
  </si>
  <si>
    <t>Mit diesem Lehrer macht das Lernen Spaß.</t>
  </si>
  <si>
    <t>Schüler 1</t>
  </si>
  <si>
    <t>Schüler 2</t>
  </si>
  <si>
    <t>Schüler 3</t>
  </si>
  <si>
    <t>Schüler 4</t>
  </si>
  <si>
    <t>Schüler 5</t>
  </si>
  <si>
    <t>Schüler 6</t>
  </si>
  <si>
    <t>Schüler 7</t>
  </si>
  <si>
    <t>Schüler 8</t>
  </si>
  <si>
    <t>Schüler 9</t>
  </si>
  <si>
    <t>Schüler 10</t>
  </si>
  <si>
    <t>Schüler 11</t>
  </si>
  <si>
    <t>Schüler 12</t>
  </si>
  <si>
    <t>Schüler 13</t>
  </si>
  <si>
    <t>Schüler 14</t>
  </si>
  <si>
    <t>Schüler 15</t>
  </si>
  <si>
    <t>Schüler 16</t>
  </si>
  <si>
    <t>Schüler 17</t>
  </si>
  <si>
    <t>Schüler 19</t>
  </si>
  <si>
    <t>Schüler 20</t>
  </si>
  <si>
    <t>Schüler 18</t>
  </si>
  <si>
    <t>Schüler 21</t>
  </si>
  <si>
    <t>Schüler 22</t>
  </si>
  <si>
    <t>Schüler 23</t>
  </si>
  <si>
    <t>Schüler 24</t>
  </si>
  <si>
    <t>Schüler 25</t>
  </si>
  <si>
    <t>Schüler 26</t>
  </si>
  <si>
    <t>Schüler 27</t>
  </si>
  <si>
    <t>Schüler 28</t>
  </si>
  <si>
    <t>Schüler 29</t>
  </si>
  <si>
    <t>Schüler 30</t>
  </si>
  <si>
    <t>Schülerfrage-</t>
  </si>
  <si>
    <t>Beobachter-</t>
  </si>
  <si>
    <t xml:space="preserve"> </t>
  </si>
  <si>
    <t>Der Unterricht wird massiv gestört.</t>
  </si>
  <si>
    <t>Der Unterricht verläuft nahezu störungsfrei.</t>
  </si>
  <si>
    <t>Die Lehrkraft ist ständig damit beschäftigt, auf Störungen zu reagieren.</t>
  </si>
  <si>
    <t>Der Lehrkraft gelingt es, auftretende Störungen rasch und effizient zu unterbinden.</t>
  </si>
  <si>
    <t>Zurechtweisungen bei Störungen sind angemessen.</t>
  </si>
  <si>
    <t>In der Klasse gelten klare Verhaltensregeln.</t>
  </si>
  <si>
    <t>Das Vorgehen der Lehrkraft ist klar und strukturiert.</t>
  </si>
  <si>
    <t>Die Lehrkraft formuliert Aufgaben so, dass die Schüler genau wissen, was zu tun ist.</t>
  </si>
  <si>
    <t>Die Unterrichtszeit wird effektiv genutzt.</t>
  </si>
  <si>
    <t>Die Lehrkraft schreitet in angemessenem Tempo (nicht zu zügig und nicht zu langsam) durch den Stoff.</t>
  </si>
  <si>
    <t>Das, was die Lehrkraft sich für die Stunde vorgenommen hatte, wird in der Stunde auch erreicht.</t>
  </si>
  <si>
    <t>Regelmäßig wiederkehrende Abläufe verlaufen flüssig und ohne Zeitverlust.</t>
  </si>
  <si>
    <t>Übergänge zwischen einzelnen Unterrichtsphasen laufen routiniert ab.</t>
  </si>
  <si>
    <t>Die Lehrkraft bekommt alles mit, was in der Klasse vor sich geht.</t>
  </si>
  <si>
    <t>Die Lehrkraft bindet alle Schülerinnen und Schüler aktiv in das Unterrichtsgeschehen ein.</t>
  </si>
  <si>
    <t>Die Lehrkraft macht deutlich, dass sie eine aktive und engagierte Bearbeitung der Aufgaben von jedem einzelnen bzw.jeder einzelnen erwartet.</t>
  </si>
  <si>
    <t>Es herrscht ein lernfreundliches Unterrichtsklima.</t>
  </si>
  <si>
    <t>Die Schülerinnen und Schüler ziehen mit der Lehrkraft an einem Strang.</t>
  </si>
  <si>
    <t>B3SA</t>
  </si>
  <si>
    <t>B1SA</t>
  </si>
  <si>
    <t>B2SA</t>
  </si>
  <si>
    <t>B4SI</t>
  </si>
  <si>
    <t>B5SI</t>
  </si>
  <si>
    <t>B6RK</t>
  </si>
  <si>
    <t>B7KH</t>
  </si>
  <si>
    <t>B8KH</t>
  </si>
  <si>
    <t>B9ZM</t>
  </si>
  <si>
    <t>B10ZM</t>
  </si>
  <si>
    <t>B11ZM</t>
  </si>
  <si>
    <t>B12PZ</t>
  </si>
  <si>
    <t>B13PZ</t>
  </si>
  <si>
    <t>B14MO</t>
  </si>
  <si>
    <t>B17AB</t>
  </si>
  <si>
    <t>B18AB</t>
  </si>
  <si>
    <t>BeobachterIn</t>
  </si>
  <si>
    <t>Regeln (RK)</t>
  </si>
  <si>
    <t>Prozeduren (PZ)</t>
  </si>
  <si>
    <t>Monitoring (MO)</t>
  </si>
  <si>
    <t>Umgang mit Konflikten unter Schülern (KF)</t>
  </si>
  <si>
    <t>Auswertung</t>
  </si>
  <si>
    <t>Umpolen negativer Items</t>
  </si>
  <si>
    <t>Mittelwerte der einzelnen Schüler</t>
  </si>
  <si>
    <t>(SA)</t>
  </si>
  <si>
    <t>(RK)</t>
  </si>
  <si>
    <t>(GM)</t>
  </si>
  <si>
    <t>(KH)</t>
  </si>
  <si>
    <t xml:space="preserve"> (SI)</t>
  </si>
  <si>
    <t xml:space="preserve"> (PZ)</t>
  </si>
  <si>
    <t xml:space="preserve"> (MO)</t>
  </si>
  <si>
    <t xml:space="preserve"> (ZM)</t>
  </si>
  <si>
    <t xml:space="preserve"> (KF)</t>
  </si>
  <si>
    <t xml:space="preserve"> (AB)</t>
  </si>
  <si>
    <t>B15GM</t>
  </si>
  <si>
    <t>B16GM</t>
  </si>
  <si>
    <t>Arbeitsbündnis (AB)</t>
  </si>
  <si>
    <t>Störungsausmaß (SA)</t>
  </si>
  <si>
    <t>Gruppenmobilisierung (GM)</t>
  </si>
  <si>
    <t>Klarheit des Handlungsprogramms (KH)</t>
  </si>
  <si>
    <t>Störungsintervention (SI)</t>
  </si>
  <si>
    <t>Zeitmanagement (ZM)</t>
  </si>
  <si>
    <t>Schüler 31</t>
  </si>
  <si>
    <t>Schüler 32</t>
  </si>
  <si>
    <t>Schüler 33</t>
  </si>
  <si>
    <t>Schüler 34</t>
  </si>
  <si>
    <t>Schüler 35</t>
  </si>
  <si>
    <t>Lehrerfrage-</t>
  </si>
  <si>
    <t>In meinem Unterricht können die Schüler ungestört arbeiten.</t>
  </si>
  <si>
    <t>Die Schüler sind bei mir während des Unterrichts aufmerksam und konzentriert.</t>
  </si>
  <si>
    <t>Mein Unterricht wird oft sehr gestört.</t>
  </si>
  <si>
    <t xml:space="preserve">Es gelingt mir, auf Regelverstöße klare Konsequenzen folgen zu lassen. </t>
  </si>
  <si>
    <t xml:space="preserve">Meinen Schülern ist klar, warum bestimmte Regeln wichtig sind. </t>
  </si>
  <si>
    <t xml:space="preserve">Ich formuliere klare Verhaltenserwartungen an meine Schüler. </t>
  </si>
  <si>
    <t>Ich sorge dafür, dass die Schüler sich an die geltenden Regeln halten.</t>
  </si>
  <si>
    <t xml:space="preserve">Es gelingt mir, alle Schüler aktiv in den Unterricht einzubeziehen. </t>
  </si>
  <si>
    <t>Es gelingt mir, dass die gesamte Klasse aufmerksam am Unterrichtsgeschehen teilnimmt.</t>
  </si>
  <si>
    <t xml:space="preserve">Es gelingt mir meistens, dass die Schüler aufmerksam bei der Sache sind. </t>
  </si>
  <si>
    <t xml:space="preserve">Wenn Schüler nicht mitarbeiten, finde ich einen Weg, sie wieder in das Unterrichtsgeschehen einzubinden. </t>
  </si>
  <si>
    <t xml:space="preserve">Es gelingt mir, den Schülern den roten Faden der Stunde zu verdeutlichen. </t>
  </si>
  <si>
    <t>Es gelingt mir, die Stunde so zu strukturieren, dass die Schüler eine klare Vorstellung von den einzelnen Unterrichtsschritten haben.</t>
  </si>
  <si>
    <t>Es passiert mir häufig, dass Schüler nachfragen, was sie genau machen sollen.</t>
  </si>
  <si>
    <t xml:space="preserve">Es kommt häufig vor, dass den Schülern nicht klar ist, was ich bei einer Aufgabe genau von ihnen erwarte. </t>
  </si>
  <si>
    <t>Es gelingt mir, so auf Störungen zu reagieren, dass der Unterrichtsfluss nicht beeinträchtigt wird.</t>
  </si>
  <si>
    <t>Ich kann störendes Verhalten kontrollieren.</t>
  </si>
  <si>
    <t>Ich kann verhindern, dass einige Störenfriede die gesamte Stunde ruinieren.</t>
  </si>
  <si>
    <t>Ich kann Störungen effizient unterbinden.</t>
  </si>
  <si>
    <t>Wichtige Abläufe sind bei mir so gut eingeübt, dass kaum Zeit verloren geht.</t>
  </si>
  <si>
    <t>Es gelingt mir, Routinen bzw. Rituale zur Strukturierung des Unterrichts gezielt einzusetzen.</t>
  </si>
  <si>
    <t>Ich habe mit den Schülern wiederkehrende Abläufe zwischen den Unterrichtsabschnitten so organisiert, dass sie keiner Erklärung mehr bedürfen.</t>
  </si>
  <si>
    <t xml:space="preserve">Ich weiß immer genau, was in der Klasse vor sich geht. </t>
  </si>
  <si>
    <t xml:space="preserve">Ich merke sofort, wenn Schüler beginnen, sich mit etwas anderem zu beschäftigen. </t>
  </si>
  <si>
    <t xml:space="preserve">Ich habe auch die Aktivitäten der anderen Schüler im Blick, wenn ich mit einzelnen Schülern beschäftigt bin. </t>
  </si>
  <si>
    <t xml:space="preserve">Wenn Schüler sich mit etwas anderem beschäftigen, fällt mir das oft erst sehr spät auf. </t>
  </si>
  <si>
    <t>Es gelingt mir, meine Unterrichtsplanung in der vorgesehenen Zeit umzusetzen.</t>
  </si>
  <si>
    <t xml:space="preserve">Es gelingt mir, die Unterrichtszeit effizient zu nutzen (z.B. pünktlicher Stundenbeginn, kein Leerlauf). </t>
  </si>
  <si>
    <t>Ich kann gut einschätzen, wie lange die Schüler zur Bearbeitung einer Aufgabe benötigen.</t>
  </si>
  <si>
    <t xml:space="preserve">Es gelingt mir, zur fairen Konfliktlösung unter den Schülern beizutragen. </t>
  </si>
  <si>
    <t xml:space="preserve">Ich helfe den Schülern, Konflikte zu klären. </t>
  </si>
  <si>
    <t xml:space="preserve">Es gelingt mir, Konflikte unter den Schülern fair zu klären. </t>
  </si>
  <si>
    <t>Meine Schüler wissen, dass sie mir wichtig sind.</t>
  </si>
  <si>
    <t>Es gelingt mir meistens, auch mit schwierigen Schülern ein Arbeitsbündnis herzustellen.</t>
  </si>
  <si>
    <t xml:space="preserve">Es gelingt mir meistens, dass die Schüler sich freiwillig anstrengen. </t>
  </si>
  <si>
    <t xml:space="preserve">Es gelingt mir meistens, dass den Schülern das Lernen Spaß macht. </t>
  </si>
  <si>
    <r>
      <t>Es gelingt mir oft nicht, mehrere Aktivitäten gleichzeitig zu steuern</t>
    </r>
    <r>
      <rPr>
        <b/>
        <sz val="12"/>
        <rFont val="Times New Roman"/>
        <family val="1"/>
      </rPr>
      <t>.</t>
    </r>
  </si>
  <si>
    <t>L1SA</t>
  </si>
  <si>
    <t>L2SA</t>
  </si>
  <si>
    <t>L3SA</t>
  </si>
  <si>
    <t>L4RK</t>
  </si>
  <si>
    <t>L5RK</t>
  </si>
  <si>
    <t>L6RK</t>
  </si>
  <si>
    <t>L7RK</t>
  </si>
  <si>
    <t>L8GM</t>
  </si>
  <si>
    <t>L9GM</t>
  </si>
  <si>
    <t>L10GM</t>
  </si>
  <si>
    <t>L11GM</t>
  </si>
  <si>
    <t>L13KH</t>
  </si>
  <si>
    <t>L12KH</t>
  </si>
  <si>
    <t>L14KH</t>
  </si>
  <si>
    <t>L15KH</t>
  </si>
  <si>
    <t>L16SI</t>
  </si>
  <si>
    <t>L17SI</t>
  </si>
  <si>
    <t>L18SI</t>
  </si>
  <si>
    <t>L19SI</t>
  </si>
  <si>
    <t>L20PZ</t>
  </si>
  <si>
    <t>L21PZ</t>
  </si>
  <si>
    <t>L23PZ</t>
  </si>
  <si>
    <t>L23MO</t>
  </si>
  <si>
    <t>L24MO</t>
  </si>
  <si>
    <t>L25MO</t>
  </si>
  <si>
    <t>L26MO</t>
  </si>
  <si>
    <t>L27ZM</t>
  </si>
  <si>
    <t>L28ZM</t>
  </si>
  <si>
    <t>L29ZM</t>
  </si>
  <si>
    <t>L30ZM</t>
  </si>
  <si>
    <t>L31KF</t>
  </si>
  <si>
    <t>L32KF</t>
  </si>
  <si>
    <t>L33KF</t>
  </si>
  <si>
    <t>L34AB</t>
  </si>
  <si>
    <t>L35AB</t>
  </si>
  <si>
    <t>L36AB</t>
  </si>
  <si>
    <t>LehrerIn</t>
  </si>
  <si>
    <t>L37AB</t>
  </si>
  <si>
    <t>Geben Sie die Zahlen 1 (trifft gar nicht zu) bis 8 (trifft vollkommen zu) in die jeweiligen Felder ein. Wenn Sie etwas nicht beantwortet haben, geben Sie nichts in das betreffende Feld ein.</t>
  </si>
  <si>
    <t>bogen (SuS-FB)</t>
  </si>
  <si>
    <t>fragebogen (B-FB)</t>
  </si>
  <si>
    <t>bogen (LK-FB)</t>
  </si>
  <si>
    <t>SuS</t>
  </si>
  <si>
    <t>B</t>
  </si>
  <si>
    <t>LK</t>
  </si>
  <si>
    <t>Mittel-werte SuS-FB</t>
  </si>
  <si>
    <t>Mittel-werte  LK-FB</t>
  </si>
  <si>
    <t>Mittel-werte  B-FB</t>
  </si>
  <si>
    <t>Bitte in die graue Tabelle nichts eingeben. Sie dient der automatischen Berechnung des Datensatzes.</t>
  </si>
  <si>
    <t xml:space="preserve">Bitte löschen Sie ALLE überflüssigen ZEILEN weg, wenn Sie weniger als 35 Schülerdaten eingegeben haben. </t>
  </si>
  <si>
    <t>In der unten stehenden Tabelle und in den Grafiken werden die automatisch berechneten Ergebnisse der Fragebögen dargestellt. Hier brauchen Sie nichts auszufüllen.</t>
  </si>
  <si>
    <t>Dazu markieren Sie die entsprechenden Schüler-Nummern in der linken Tabellenspalte, drücken die rechte Maustaste, klicken auf "Zeilen löschen" und wählen "Ganze Zeilen" aus. Dies ist wichtig, damit die automatische Berechnung des Datensatzes funktioniert.</t>
  </si>
  <si>
    <t>Geben Sie für "stimmt gar nicht" die 1 ein, für "stimmt eher nicht" die 2, für "stimmt eher" die 3 und für "stimmt genau" die 4 in das jeweilige Feld ein. Wenn eine Antwort fehlt oder uneindeutig ist, wird eine Null in das entsprechende Feld eingetragen.</t>
  </si>
  <si>
    <t>Geben Sie die jeweilige Zahl in das betreffende Feld ein. Für "Nicht beobachtbar" tragen Sie bitte gar nichts ein. Wenn eine Antwort fehlt, wird nichts in das entsprechende Feld eingetragen.</t>
  </si>
  <si>
    <t>Wenn Sie sich das Diagramm ausdrucken möchten, markieren Sie es mit der Maustaste. Gehen Sie dann im Menü auf "Datei" und wählen Sie "Drucken" aus.              Dort ist automatisch "Markiertes Diagramm" ausgewählt, sodass Sie den Druck nur noch bestätigen müssen.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</si>
</sst>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Ja&quot;;&quot;Ja&quot;;&quot;Nein&quot;"/>
    <numFmt numFmtId="181" formatCode="&quot;Wahr&quot;;&quot;Wahr&quot;;&quot;Falsch&quot;"/>
    <numFmt numFmtId="182" formatCode="&quot;Ein&quot;;&quot;Ein&quot;;&quot;Aus&quot;"/>
    <numFmt numFmtId="183" formatCode="[$€-2]\ #,##0.00_);[Red]\([$€-2]\ #,##0.00\)"/>
  </numFmts>
  <fonts count="58">
    <font>
      <sz val="10"/>
      <name val="Arial"/>
      <family val="0"/>
    </font>
    <font>
      <sz val="8"/>
      <name val="Arial"/>
      <family val="0"/>
    </font>
    <font>
      <b/>
      <sz val="10"/>
      <name val="Arial"/>
      <family val="2"/>
    </font>
    <font>
      <b/>
      <i/>
      <sz val="10"/>
      <name val="Arial"/>
      <family val="2"/>
    </font>
    <font>
      <b/>
      <sz val="10"/>
      <color indexed="9"/>
      <name val="Arial"/>
      <family val="2"/>
    </font>
    <font>
      <sz val="10"/>
      <color indexed="10"/>
      <name val="Arial"/>
      <family val="0"/>
    </font>
    <font>
      <b/>
      <sz val="10"/>
      <color indexed="55"/>
      <name val="Arial"/>
      <family val="2"/>
    </font>
    <font>
      <sz val="10"/>
      <color indexed="55"/>
      <name val="Arial"/>
      <family val="2"/>
    </font>
    <font>
      <b/>
      <i/>
      <sz val="10"/>
      <color indexed="55"/>
      <name val="Arial"/>
      <family val="2"/>
    </font>
    <font>
      <b/>
      <sz val="10"/>
      <color indexed="50"/>
      <name val="Arial"/>
      <family val="2"/>
    </font>
    <font>
      <b/>
      <sz val="10"/>
      <color indexed="17"/>
      <name val="Arial"/>
      <family val="2"/>
    </font>
    <font>
      <b/>
      <sz val="12"/>
      <name val="Calibri"/>
      <family val="2"/>
    </font>
    <font>
      <b/>
      <sz val="12"/>
      <name val="Times New Roman"/>
      <family val="1"/>
    </font>
    <font>
      <b/>
      <i/>
      <sz val="10"/>
      <color indexed="23"/>
      <name val="Arial"/>
      <family val="2"/>
    </font>
    <font>
      <sz val="10"/>
      <color indexed="23"/>
      <name val="Arial"/>
      <family val="0"/>
    </font>
    <font>
      <b/>
      <sz val="10"/>
      <color indexed="12"/>
      <name val="Arial"/>
      <family val="2"/>
    </font>
    <font>
      <sz val="10"/>
      <color indexed="8"/>
      <name val="Arial"/>
      <family val="0"/>
    </font>
    <font>
      <sz val="10"/>
      <color indexed="22"/>
      <name val="Arial"/>
      <family val="0"/>
    </font>
    <font>
      <sz val="8"/>
      <color indexed="8"/>
      <name val="Arial"/>
      <family val="0"/>
    </font>
    <font>
      <b/>
      <sz val="10"/>
      <color indexed="5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Arial"/>
      <family val="0"/>
    </font>
    <font>
      <b/>
      <sz val="12"/>
      <color indexed="8"/>
      <name val="Arial"/>
      <family val="0"/>
    </font>
    <font>
      <sz val="8"/>
      <color indexed="8"/>
      <name val="Arial Unicode MS"/>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8"/>
        <bgColor indexed="64"/>
      </patternFill>
    </fill>
    <fill>
      <patternFill patternType="solid">
        <fgColor indexed="50"/>
        <bgColor indexed="64"/>
      </patternFill>
    </fill>
    <fill>
      <patternFill patternType="solid">
        <fgColor indexed="12"/>
        <bgColor indexed="64"/>
      </patternFill>
    </fill>
    <fill>
      <patternFill patternType="solid">
        <fgColor indexed="23"/>
        <bgColor indexed="64"/>
      </patternFill>
    </fill>
    <fill>
      <patternFill patternType="solid">
        <fgColor indexed="22"/>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thin"/>
    </border>
    <border>
      <left style="thin"/>
      <right style="thin"/>
      <top style="thin"/>
      <bottom style="thin"/>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5" borderId="2" applyNumberFormat="0" applyAlignment="0" applyProtection="0"/>
    <xf numFmtId="177" fontId="0" fillId="0" borderId="0" applyFont="0" applyFill="0" applyBorder="0" applyAlignment="0" applyProtection="0"/>
    <xf numFmtId="0" fontId="45" fillId="26"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7" borderId="0" applyNumberFormat="0" applyBorder="0" applyAlignment="0" applyProtection="0"/>
    <xf numFmtId="179" fontId="0" fillId="0" borderId="0" applyFont="0" applyFill="0" applyBorder="0" applyAlignment="0" applyProtection="0"/>
    <xf numFmtId="0" fontId="49"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31" borderId="9" applyNumberFormat="0" applyAlignment="0" applyProtection="0"/>
  </cellStyleXfs>
  <cellXfs count="119">
    <xf numFmtId="0" fontId="0" fillId="0" borderId="0" xfId="0" applyAlignment="1">
      <alignment/>
    </xf>
    <xf numFmtId="0" fontId="0" fillId="0" borderId="0" xfId="0" applyBorder="1" applyAlignment="1">
      <alignment/>
    </xf>
    <xf numFmtId="0" fontId="2" fillId="0" borderId="0" xfId="0" applyFont="1" applyBorder="1" applyAlignment="1">
      <alignment/>
    </xf>
    <xf numFmtId="0" fontId="3" fillId="0" borderId="0" xfId="0" applyFont="1" applyFill="1" applyBorder="1" applyAlignment="1">
      <alignment wrapText="1"/>
    </xf>
    <xf numFmtId="0" fontId="0" fillId="0" borderId="0" xfId="0" applyFill="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Border="1" applyAlignment="1">
      <alignment/>
    </xf>
    <xf numFmtId="0" fontId="6" fillId="0" borderId="0" xfId="0" applyFont="1" applyBorder="1" applyAlignment="1">
      <alignment/>
    </xf>
    <xf numFmtId="0" fontId="8" fillId="0" borderId="0" xfId="0" applyNumberFormat="1" applyFont="1" applyBorder="1" applyAlignment="1">
      <alignment horizontal="center"/>
    </xf>
    <xf numFmtId="0" fontId="8" fillId="0" borderId="0" xfId="0" applyFont="1" applyFill="1" applyBorder="1" applyAlignment="1">
      <alignment wrapText="1"/>
    </xf>
    <xf numFmtId="0" fontId="7" fillId="0" borderId="0" xfId="0" applyFont="1" applyBorder="1" applyAlignment="1">
      <alignment horizontal="center"/>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center"/>
    </xf>
    <xf numFmtId="0" fontId="9" fillId="0" borderId="10" xfId="0" applyFont="1" applyBorder="1" applyAlignment="1">
      <alignment wrapText="1"/>
    </xf>
    <xf numFmtId="2" fontId="2" fillId="0" borderId="11" xfId="0" applyNumberFormat="1" applyFont="1" applyBorder="1" applyAlignment="1">
      <alignment wrapText="1"/>
    </xf>
    <xf numFmtId="2" fontId="2" fillId="0" borderId="12" xfId="0" applyNumberFormat="1" applyFont="1" applyBorder="1" applyAlignment="1">
      <alignment wrapText="1"/>
    </xf>
    <xf numFmtId="2" fontId="2" fillId="0" borderId="13" xfId="0" applyNumberFormat="1" applyFont="1" applyBorder="1" applyAlignment="1">
      <alignment/>
    </xf>
    <xf numFmtId="2" fontId="2" fillId="0" borderId="14" xfId="0" applyNumberFormat="1" applyFont="1" applyBorder="1" applyAlignment="1">
      <alignment/>
    </xf>
    <xf numFmtId="2" fontId="2" fillId="0" borderId="13" xfId="0" applyNumberFormat="1" applyFont="1" applyFill="1" applyBorder="1" applyAlignment="1">
      <alignment/>
    </xf>
    <xf numFmtId="2" fontId="2" fillId="0" borderId="14" xfId="0" applyNumberFormat="1" applyFont="1" applyFill="1" applyBorder="1" applyAlignment="1">
      <alignment/>
    </xf>
    <xf numFmtId="2" fontId="2" fillId="0" borderId="15" xfId="0" applyNumberFormat="1" applyFont="1" applyFill="1" applyBorder="1" applyAlignment="1">
      <alignment/>
    </xf>
    <xf numFmtId="2" fontId="2" fillId="0" borderId="16" xfId="0" applyNumberFormat="1" applyFont="1" applyFill="1" applyBorder="1" applyAlignment="1">
      <alignment/>
    </xf>
    <xf numFmtId="0" fontId="10" fillId="0" borderId="0" xfId="0" applyFont="1" applyAlignment="1">
      <alignment/>
    </xf>
    <xf numFmtId="0" fontId="0" fillId="0" borderId="0" xfId="0" applyFont="1" applyAlignment="1">
      <alignment/>
    </xf>
    <xf numFmtId="0" fontId="2" fillId="0" borderId="0" xfId="0" applyFont="1" applyAlignment="1">
      <alignment/>
    </xf>
    <xf numFmtId="1" fontId="0" fillId="32" borderId="17" xfId="0" applyNumberFormat="1" applyFill="1" applyBorder="1" applyAlignment="1">
      <alignment/>
    </xf>
    <xf numFmtId="1" fontId="0" fillId="32" borderId="18" xfId="0" applyNumberFormat="1" applyFill="1" applyBorder="1" applyAlignment="1">
      <alignment/>
    </xf>
    <xf numFmtId="1" fontId="7" fillId="0" borderId="0" xfId="0" applyNumberFormat="1" applyFont="1" applyFill="1" applyBorder="1" applyAlignment="1">
      <alignment wrapText="1"/>
    </xf>
    <xf numFmtId="0" fontId="13" fillId="0" borderId="0" xfId="0" applyFont="1" applyFill="1" applyBorder="1" applyAlignment="1">
      <alignment/>
    </xf>
    <xf numFmtId="0" fontId="14" fillId="0" borderId="0" xfId="0" applyFont="1" applyAlignment="1">
      <alignment/>
    </xf>
    <xf numFmtId="0" fontId="15" fillId="0" borderId="10" xfId="0" applyFont="1" applyBorder="1" applyAlignment="1">
      <alignment wrapText="1"/>
    </xf>
    <xf numFmtId="2" fontId="9" fillId="0" borderId="12" xfId="0" applyNumberFormat="1" applyFont="1" applyBorder="1" applyAlignment="1">
      <alignment/>
    </xf>
    <xf numFmtId="2" fontId="9" fillId="0" borderId="14" xfId="0" applyNumberFormat="1" applyFont="1" applyBorder="1" applyAlignment="1">
      <alignment/>
    </xf>
    <xf numFmtId="2" fontId="9" fillId="0" borderId="14" xfId="0" applyNumberFormat="1" applyFont="1" applyFill="1" applyBorder="1" applyAlignment="1">
      <alignment/>
    </xf>
    <xf numFmtId="0" fontId="15" fillId="0" borderId="19" xfId="0" applyFont="1" applyBorder="1" applyAlignment="1">
      <alignment/>
    </xf>
    <xf numFmtId="0" fontId="2" fillId="0" borderId="20" xfId="0" applyFont="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15" fillId="0" borderId="22" xfId="0" applyFont="1" applyBorder="1" applyAlignment="1">
      <alignment/>
    </xf>
    <xf numFmtId="0" fontId="15" fillId="0" borderId="23" xfId="0" applyFont="1" applyBorder="1" applyAlignment="1">
      <alignment/>
    </xf>
    <xf numFmtId="1" fontId="7" fillId="0" borderId="0" xfId="0" applyNumberFormat="1" applyFont="1" applyAlignment="1">
      <alignment/>
    </xf>
    <xf numFmtId="0" fontId="15" fillId="0" borderId="24" xfId="0" applyFont="1" applyBorder="1" applyAlignment="1">
      <alignment wrapText="1"/>
    </xf>
    <xf numFmtId="0" fontId="19" fillId="0" borderId="10" xfId="0" applyFont="1" applyBorder="1" applyAlignment="1">
      <alignment wrapText="1"/>
    </xf>
    <xf numFmtId="0" fontId="19" fillId="0" borderId="10" xfId="0" applyFont="1" applyBorder="1" applyAlignment="1">
      <alignment horizontal="center" wrapText="1"/>
    </xf>
    <xf numFmtId="2" fontId="19" fillId="0" borderId="12" xfId="0" applyNumberFormat="1" applyFont="1" applyBorder="1" applyAlignment="1">
      <alignment wrapText="1"/>
    </xf>
    <xf numFmtId="2" fontId="19" fillId="0" borderId="14" xfId="0" applyNumberFormat="1" applyFont="1" applyBorder="1" applyAlignment="1">
      <alignment wrapText="1"/>
    </xf>
    <xf numFmtId="2" fontId="19" fillId="0" borderId="14" xfId="0" applyNumberFormat="1" applyFont="1" applyFill="1" applyBorder="1" applyAlignment="1">
      <alignment wrapText="1"/>
    </xf>
    <xf numFmtId="2" fontId="19" fillId="0" borderId="16" xfId="0" applyNumberFormat="1" applyFont="1" applyFill="1" applyBorder="1" applyAlignment="1">
      <alignment wrapText="1"/>
    </xf>
    <xf numFmtId="0" fontId="0" fillId="0" borderId="0" xfId="0" applyFont="1" applyBorder="1" applyAlignment="1">
      <alignment/>
    </xf>
    <xf numFmtId="0" fontId="2" fillId="0" borderId="25" xfId="0" applyFont="1" applyFill="1" applyBorder="1" applyAlignment="1">
      <alignment/>
    </xf>
    <xf numFmtId="0" fontId="2" fillId="0" borderId="26" xfId="0" applyFont="1" applyFill="1" applyBorder="1" applyAlignment="1">
      <alignment/>
    </xf>
    <xf numFmtId="1" fontId="0" fillId="32" borderId="27" xfId="0" applyNumberFormat="1" applyFill="1" applyBorder="1" applyAlignment="1">
      <alignment/>
    </xf>
    <xf numFmtId="0" fontId="2" fillId="0" borderId="28" xfId="0" applyFont="1" applyFill="1" applyBorder="1" applyAlignment="1">
      <alignment/>
    </xf>
    <xf numFmtId="0" fontId="3" fillId="0" borderId="29" xfId="0" applyFont="1" applyFill="1" applyBorder="1" applyAlignment="1">
      <alignment/>
    </xf>
    <xf numFmtId="0" fontId="3" fillId="0" borderId="30" xfId="0" applyFont="1" applyFill="1" applyBorder="1" applyAlignment="1">
      <alignment/>
    </xf>
    <xf numFmtId="0" fontId="3" fillId="0" borderId="31" xfId="0" applyFont="1" applyFill="1" applyBorder="1" applyAlignment="1">
      <alignment/>
    </xf>
    <xf numFmtId="0" fontId="0" fillId="32" borderId="32" xfId="0" applyFill="1" applyBorder="1" applyAlignment="1">
      <alignment horizontal="center"/>
    </xf>
    <xf numFmtId="0" fontId="0" fillId="32" borderId="33" xfId="0" applyFill="1" applyBorder="1" applyAlignment="1">
      <alignment horizontal="center"/>
    </xf>
    <xf numFmtId="0" fontId="0" fillId="32" borderId="34" xfId="0" applyFill="1" applyBorder="1" applyAlignment="1">
      <alignment horizontal="center"/>
    </xf>
    <xf numFmtId="0" fontId="11" fillId="0" borderId="28" xfId="0" applyFont="1" applyBorder="1" applyAlignment="1">
      <alignment/>
    </xf>
    <xf numFmtId="0" fontId="11" fillId="0" borderId="25" xfId="0" applyFont="1" applyBorder="1" applyAlignment="1">
      <alignment/>
    </xf>
    <xf numFmtId="0" fontId="11" fillId="0" borderId="26" xfId="0" applyFont="1" applyBorder="1" applyAlignment="1">
      <alignment/>
    </xf>
    <xf numFmtId="0" fontId="3" fillId="0" borderId="29" xfId="0" applyFont="1" applyBorder="1" applyAlignment="1">
      <alignment/>
    </xf>
    <xf numFmtId="0" fontId="3" fillId="0" borderId="30" xfId="0" applyFont="1" applyBorder="1" applyAlignment="1">
      <alignment/>
    </xf>
    <xf numFmtId="0" fontId="0" fillId="32" borderId="32" xfId="0" applyFill="1" applyBorder="1" applyAlignment="1">
      <alignment/>
    </xf>
    <xf numFmtId="0" fontId="0" fillId="32" borderId="33" xfId="0" applyFill="1" applyBorder="1" applyAlignment="1">
      <alignment/>
    </xf>
    <xf numFmtId="0" fontId="0" fillId="32" borderId="34" xfId="0" applyFill="1" applyBorder="1" applyAlignment="1">
      <alignment/>
    </xf>
    <xf numFmtId="0" fontId="9" fillId="0" borderId="10" xfId="0" applyFont="1" applyBorder="1" applyAlignment="1">
      <alignment horizontal="center" wrapText="1"/>
    </xf>
    <xf numFmtId="0" fontId="0" fillId="0" borderId="35" xfId="0" applyBorder="1" applyAlignment="1">
      <alignment/>
    </xf>
    <xf numFmtId="0" fontId="10" fillId="0" borderId="0" xfId="0" applyFont="1" applyBorder="1" applyAlignment="1">
      <alignment/>
    </xf>
    <xf numFmtId="0" fontId="7" fillId="0" borderId="35" xfId="0" applyFont="1" applyBorder="1" applyAlignment="1">
      <alignment/>
    </xf>
    <xf numFmtId="0" fontId="8" fillId="0" borderId="35" xfId="0" applyFont="1" applyFill="1" applyBorder="1" applyAlignment="1">
      <alignment wrapText="1"/>
    </xf>
    <xf numFmtId="1" fontId="7" fillId="0" borderId="35" xfId="0" applyNumberFormat="1" applyFont="1" applyFill="1" applyBorder="1" applyAlignment="1">
      <alignment wrapText="1"/>
    </xf>
    <xf numFmtId="1" fontId="0" fillId="32" borderId="36" xfId="0" applyNumberFormat="1" applyFill="1" applyBorder="1" applyAlignment="1">
      <alignment/>
    </xf>
    <xf numFmtId="1" fontId="0" fillId="32" borderId="37" xfId="0" applyNumberFormat="1" applyFill="1" applyBorder="1" applyAlignment="1">
      <alignment/>
    </xf>
    <xf numFmtId="1" fontId="0" fillId="32" borderId="38" xfId="0" applyNumberFormat="1" applyFill="1" applyBorder="1" applyAlignment="1">
      <alignment/>
    </xf>
    <xf numFmtId="0" fontId="2" fillId="0" borderId="18" xfId="0" applyFont="1" applyBorder="1" applyAlignment="1">
      <alignment/>
    </xf>
    <xf numFmtId="0" fontId="2" fillId="0" borderId="18" xfId="0" applyFont="1" applyFill="1" applyBorder="1" applyAlignment="1">
      <alignment/>
    </xf>
    <xf numFmtId="0" fontId="3" fillId="0" borderId="18" xfId="0" applyFont="1" applyBorder="1" applyAlignment="1">
      <alignment horizontal="center"/>
    </xf>
    <xf numFmtId="0" fontId="3" fillId="0" borderId="18" xfId="0" applyNumberFormat="1" applyFont="1" applyBorder="1" applyAlignment="1">
      <alignment horizontal="center"/>
    </xf>
    <xf numFmtId="0" fontId="2" fillId="18" borderId="39" xfId="0" applyFont="1" applyFill="1" applyBorder="1" applyAlignment="1">
      <alignment/>
    </xf>
    <xf numFmtId="0" fontId="2" fillId="18" borderId="14" xfId="0" applyFont="1" applyFill="1" applyBorder="1" applyAlignment="1">
      <alignment/>
    </xf>
    <xf numFmtId="1" fontId="0" fillId="0" borderId="18" xfId="0" applyNumberFormat="1" applyFill="1" applyBorder="1" applyAlignment="1">
      <alignment/>
    </xf>
    <xf numFmtId="1" fontId="0" fillId="0" borderId="40" xfId="0" applyNumberFormat="1" applyFill="1" applyBorder="1" applyAlignment="1">
      <alignment/>
    </xf>
    <xf numFmtId="1" fontId="0" fillId="32" borderId="41" xfId="0" applyNumberFormat="1" applyFill="1" applyBorder="1" applyAlignment="1">
      <alignment/>
    </xf>
    <xf numFmtId="1" fontId="0" fillId="32" borderId="39" xfId="0" applyNumberFormat="1" applyFill="1" applyBorder="1" applyAlignment="1">
      <alignment/>
    </xf>
    <xf numFmtId="1" fontId="0" fillId="32" borderId="42" xfId="0" applyNumberFormat="1" applyFill="1" applyBorder="1" applyAlignment="1">
      <alignment/>
    </xf>
    <xf numFmtId="0" fontId="5" fillId="33" borderId="0" xfId="0" applyFont="1" applyFill="1" applyAlignment="1">
      <alignment/>
    </xf>
    <xf numFmtId="0" fontId="0" fillId="33" borderId="0" xfId="0" applyFill="1" applyAlignment="1">
      <alignment/>
    </xf>
    <xf numFmtId="0" fontId="7" fillId="33" borderId="0" xfId="0" applyFont="1" applyFill="1" applyAlignment="1">
      <alignment/>
    </xf>
    <xf numFmtId="0" fontId="5" fillId="0" borderId="0" xfId="0" applyFont="1" applyFill="1" applyAlignment="1">
      <alignment/>
    </xf>
    <xf numFmtId="0" fontId="7" fillId="0" borderId="0" xfId="0" applyFont="1" applyFill="1" applyAlignment="1">
      <alignment/>
    </xf>
    <xf numFmtId="0" fontId="7" fillId="33" borderId="0" xfId="0" applyFont="1" applyFill="1" applyBorder="1" applyAlignment="1">
      <alignment/>
    </xf>
    <xf numFmtId="0" fontId="0" fillId="33" borderId="0" xfId="0" applyFill="1" applyBorder="1" applyAlignment="1">
      <alignment/>
    </xf>
    <xf numFmtId="0" fontId="20" fillId="0" borderId="0" xfId="0" applyFont="1" applyBorder="1" applyAlignment="1">
      <alignment/>
    </xf>
    <xf numFmtId="0" fontId="0" fillId="0" borderId="20" xfId="0" applyBorder="1" applyAlignment="1">
      <alignment/>
    </xf>
    <xf numFmtId="0" fontId="3" fillId="0" borderId="20" xfId="0" applyFont="1" applyBorder="1" applyAlignment="1">
      <alignment/>
    </xf>
    <xf numFmtId="0" fontId="3" fillId="33" borderId="20" xfId="0" applyFont="1" applyFill="1" applyBorder="1" applyAlignment="1">
      <alignment/>
    </xf>
    <xf numFmtId="0" fontId="3" fillId="0" borderId="20" xfId="0" applyFont="1" applyFill="1" applyBorder="1" applyAlignment="1">
      <alignment/>
    </xf>
    <xf numFmtId="0" fontId="2" fillId="34" borderId="19" xfId="0" applyFont="1" applyFill="1" applyBorder="1" applyAlignment="1">
      <alignment/>
    </xf>
    <xf numFmtId="0" fontId="2" fillId="34" borderId="23" xfId="0" applyFont="1" applyFill="1" applyBorder="1" applyAlignment="1">
      <alignment/>
    </xf>
    <xf numFmtId="0" fontId="3" fillId="0" borderId="34" xfId="0" applyFont="1" applyBorder="1" applyAlignment="1">
      <alignment/>
    </xf>
    <xf numFmtId="0" fontId="4" fillId="35" borderId="19" xfId="0" applyFont="1" applyFill="1" applyBorder="1" applyAlignment="1">
      <alignment/>
    </xf>
    <xf numFmtId="0" fontId="4" fillId="35" borderId="23" xfId="0" applyFont="1" applyFill="1" applyBorder="1" applyAlignment="1">
      <alignment/>
    </xf>
    <xf numFmtId="0" fontId="2" fillId="36" borderId="34" xfId="0" applyFont="1" applyFill="1" applyBorder="1" applyAlignment="1">
      <alignment vertical="center"/>
    </xf>
    <xf numFmtId="0" fontId="3" fillId="37" borderId="43" xfId="0" applyFont="1" applyFill="1" applyBorder="1" applyAlignment="1">
      <alignment wrapText="1"/>
    </xf>
    <xf numFmtId="0" fontId="3" fillId="0" borderId="40" xfId="0" applyFont="1" applyFill="1" applyBorder="1" applyAlignment="1">
      <alignment wrapText="1"/>
    </xf>
    <xf numFmtId="0" fontId="3" fillId="37" borderId="40" xfId="0" applyFont="1" applyFill="1" applyBorder="1" applyAlignment="1">
      <alignment wrapText="1"/>
    </xf>
    <xf numFmtId="0" fontId="3" fillId="37" borderId="27" xfId="0" applyFont="1" applyFill="1" applyBorder="1" applyAlignment="1">
      <alignment wrapText="1"/>
    </xf>
    <xf numFmtId="0" fontId="3" fillId="0" borderId="44" xfId="0" applyFont="1" applyFill="1" applyBorder="1" applyAlignment="1">
      <alignment wrapText="1"/>
    </xf>
    <xf numFmtId="0" fontId="3" fillId="0" borderId="20" xfId="0" applyFont="1" applyFill="1" applyBorder="1" applyAlignment="1">
      <alignment wrapText="1"/>
    </xf>
    <xf numFmtId="0" fontId="0" fillId="0" borderId="0" xfId="0" applyFill="1" applyBorder="1" applyAlignment="1">
      <alignment/>
    </xf>
    <xf numFmtId="0" fontId="20" fillId="0" borderId="0" xfId="0" applyFont="1" applyBorder="1" applyAlignment="1">
      <alignment/>
    </xf>
    <xf numFmtId="0" fontId="2" fillId="0" borderId="0" xfId="0" applyFont="1" applyBorder="1" applyAlignment="1">
      <alignment/>
    </xf>
    <xf numFmtId="0" fontId="2" fillId="0" borderId="0" xfId="0" applyFont="1" applyBorder="1" applyAlignment="1">
      <alignment wrapText="1"/>
    </xf>
    <xf numFmtId="0" fontId="0" fillId="0" borderId="0" xfId="0" applyAlignment="1">
      <alignment wrapText="1"/>
    </xf>
    <xf numFmtId="0" fontId="2" fillId="0" borderId="0" xfId="0" applyFon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Auswertung des Klassenmanagements durch die Schüler</a:t>
            </a:r>
          </a:p>
        </c:rich>
      </c:tx>
      <c:layout>
        <c:manualLayout>
          <c:xMode val="factor"/>
          <c:yMode val="factor"/>
          <c:x val="0.0075"/>
          <c:y val="-0.0055"/>
        </c:manualLayout>
      </c:layout>
      <c:spPr>
        <a:noFill/>
        <a:ln>
          <a:noFill/>
        </a:ln>
      </c:spPr>
    </c:title>
    <c:plotArea>
      <c:layout>
        <c:manualLayout>
          <c:xMode val="edge"/>
          <c:yMode val="edge"/>
          <c:x val="0"/>
          <c:y val="0.0925"/>
          <c:w val="0.98125"/>
          <c:h val="0.88025"/>
        </c:manualLayout>
      </c:layout>
      <c:barChart>
        <c:barDir val="bar"/>
        <c:grouping val="clustered"/>
        <c:varyColors val="0"/>
        <c:ser>
          <c:idx val="0"/>
          <c:order val="0"/>
          <c:spPr>
            <a:solidFill>
              <a:srgbClr val="FF9900"/>
            </a:solidFill>
            <a:ln w="254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Tabelle1!$B$68:$B$77</c:f>
              <c:strCache/>
            </c:strRef>
          </c:cat>
          <c:val>
            <c:numRef>
              <c:f>Tabelle1!$C$68:$C$77</c:f>
              <c:numCache/>
            </c:numRef>
          </c:val>
        </c:ser>
        <c:axId val="28625906"/>
        <c:axId val="56306563"/>
      </c:barChart>
      <c:catAx>
        <c:axId val="2862590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6306563"/>
        <c:crossesAt val="1"/>
        <c:auto val="1"/>
        <c:lblOffset val="100"/>
        <c:tickLblSkip val="1"/>
        <c:noMultiLvlLbl val="0"/>
      </c:catAx>
      <c:valAx>
        <c:axId val="56306563"/>
        <c:scaling>
          <c:orientation val="minMax"/>
          <c:max val="4"/>
          <c:min val="1"/>
        </c:scaling>
        <c:axPos val="b"/>
        <c:majorGridlines>
          <c:spPr>
            <a:ln w="3175">
              <a:solidFill>
                <a:srgbClr val="C0C0C0"/>
              </a:solidFill>
            </a:ln>
          </c:spPr>
        </c:majorGridlines>
        <c:delete val="0"/>
        <c:numFmt formatCode="0" sourceLinked="0"/>
        <c:majorTickMark val="out"/>
        <c:minorTickMark val="none"/>
        <c:tickLblPos val="nextTo"/>
        <c:spPr>
          <a:ln w="3175">
            <a:noFill/>
          </a:ln>
        </c:spPr>
        <c:crossAx val="28625906"/>
        <c:crossesAt val="1"/>
        <c:crossBetween val="between"/>
        <c:dispUnits/>
        <c:majorUnit val="1"/>
        <c:minorUnit val="0.5"/>
      </c:valAx>
      <c:spPr>
        <a:solidFill>
          <a:srgbClr val="FFFFFF"/>
        </a:solidFill>
        <a:ln w="12700">
          <a:solidFill>
            <a:srgbClr val="C0C0C0"/>
          </a:solidFill>
        </a:ln>
      </c:spPr>
    </c:plotArea>
    <c:plotVisOnly val="1"/>
    <c:dispBlanksAs val="gap"/>
    <c:showDLblsOverMax val="0"/>
  </c:chart>
  <c:spPr>
    <a:solidFill>
      <a:srgbClr val="C0C0C0"/>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5400000" anchor="ctr"/>
          <a:lstStyle/>
          <a:p>
            <a:pPr algn="ctr">
              <a:defRPr/>
            </a:pPr>
            <a:r>
              <a:rPr lang="en-US" cap="none" sz="1200" b="1" i="0" u="none" baseline="0">
                <a:solidFill>
                  <a:srgbClr val="000000"/>
                </a:solidFill>
                <a:latin typeface="Arial"/>
                <a:ea typeface="Arial"/>
                <a:cs typeface="Arial"/>
              </a:rPr>
              <a:t>Auswertung des Klassenmanagements durch Lehrer, Schüler und Beobachter</a:t>
            </a:r>
          </a:p>
        </c:rich>
      </c:tx>
      <c:layout>
        <c:manualLayout>
          <c:xMode val="factor"/>
          <c:yMode val="factor"/>
          <c:x val="-0.3805"/>
          <c:y val="0.10275"/>
        </c:manualLayout>
      </c:layout>
      <c:spPr>
        <a:noFill/>
        <a:ln>
          <a:noFill/>
        </a:ln>
      </c:spPr>
    </c:title>
    <c:plotArea>
      <c:layout>
        <c:manualLayout>
          <c:xMode val="edge"/>
          <c:yMode val="edge"/>
          <c:x val="0.168"/>
          <c:y val="0.0445"/>
          <c:w val="0.80125"/>
          <c:h val="0.885"/>
        </c:manualLayout>
      </c:layout>
      <c:lineChart>
        <c:grouping val="standard"/>
        <c:varyColors val="0"/>
        <c:ser>
          <c:idx val="0"/>
          <c:order val="0"/>
          <c:tx>
            <c:v>Schüler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66"/>
              </a:solidFill>
              <a:ln>
                <a:solidFill>
                  <a:srgbClr val="993366"/>
                </a:solidFill>
              </a:ln>
            </c:spPr>
          </c:marker>
          <c:dPt>
            <c:idx val="1"/>
            <c:spPr>
              <a:ln w="25400">
                <a:solidFill>
                  <a:srgbClr val="FF9900"/>
                </a:solidFill>
              </a:ln>
            </c:spPr>
            <c:marker>
              <c:size val="5"/>
              <c:spPr>
                <a:solidFill>
                  <a:srgbClr val="FF9900"/>
                </a:solidFill>
                <a:ln>
                  <a:solidFill>
                    <a:srgbClr val="FF9900"/>
                  </a:solidFill>
                </a:ln>
              </c:spPr>
            </c:marker>
          </c:dPt>
          <c:dPt>
            <c:idx val="2"/>
            <c:spPr>
              <a:ln w="25400">
                <a:solidFill>
                  <a:srgbClr val="FF9900"/>
                </a:solidFill>
              </a:ln>
            </c:spPr>
            <c:marker>
              <c:size val="5"/>
              <c:spPr>
                <a:solidFill>
                  <a:srgbClr val="FF9900"/>
                </a:solidFill>
                <a:ln>
                  <a:solidFill>
                    <a:srgbClr val="FF9900"/>
                  </a:solidFill>
                </a:ln>
              </c:spPr>
            </c:marker>
          </c:dPt>
          <c:dPt>
            <c:idx val="4"/>
            <c:spPr>
              <a:ln w="25400">
                <a:solidFill>
                  <a:srgbClr val="FF9900"/>
                </a:solidFill>
              </a:ln>
            </c:spPr>
            <c:marker>
              <c:size val="5"/>
              <c:spPr>
                <a:solidFill>
                  <a:srgbClr val="FF9900"/>
                </a:solidFill>
                <a:ln>
                  <a:solidFill>
                    <a:srgbClr val="FF9900"/>
                  </a:solidFill>
                </a:ln>
              </c:spPr>
            </c:marker>
          </c:dPt>
          <c:dPt>
            <c:idx val="5"/>
            <c:spPr>
              <a:ln w="25400">
                <a:solidFill>
                  <a:srgbClr val="FF9900"/>
                </a:solidFill>
              </a:ln>
            </c:spPr>
            <c:marker>
              <c:size val="5"/>
              <c:spPr>
                <a:solidFill>
                  <a:srgbClr val="FF9900"/>
                </a:solidFill>
                <a:ln>
                  <a:solidFill>
                    <a:srgbClr val="FF9900"/>
                  </a:solidFill>
                </a:ln>
              </c:spPr>
            </c:marker>
          </c:dPt>
          <c:dPt>
            <c:idx val="8"/>
            <c:spPr>
              <a:ln w="25400">
                <a:solidFill>
                  <a:srgbClr val="FF9900"/>
                </a:solidFill>
              </a:ln>
            </c:spPr>
            <c:marker>
              <c:size val="5"/>
              <c:spPr>
                <a:solidFill>
                  <a:srgbClr val="FF9900"/>
                </a:solidFill>
                <a:ln>
                  <a:solidFill>
                    <a:srgbClr val="FF9900"/>
                  </a:solidFill>
                </a:ln>
              </c:spPr>
            </c:marker>
          </c:dPt>
          <c:dPt>
            <c:idx val="9"/>
            <c:spPr>
              <a:ln w="25400">
                <a:solidFill>
                  <a:srgbClr val="FF9900"/>
                </a:solidFill>
              </a:ln>
            </c:spPr>
            <c:marker>
              <c:size val="5"/>
              <c:spPr>
                <a:solidFill>
                  <a:srgbClr val="FF9900"/>
                </a:solidFill>
                <a:ln>
                  <a:solidFill>
                    <a:srgbClr val="FF9900"/>
                  </a:solidFill>
                </a:ln>
              </c:spPr>
            </c:marker>
          </c:dPt>
          <c:cat>
            <c:strRef>
              <c:f>Tabelle1!$B$68:$B$77</c:f>
              <c:strCache/>
            </c:strRef>
          </c:cat>
          <c:val>
            <c:numRef>
              <c:f>Tabelle1!$D$68:$D$77</c:f>
              <c:numCache/>
            </c:numRef>
          </c:val>
          <c:smooth val="0"/>
        </c:ser>
        <c:ser>
          <c:idx val="1"/>
          <c:order val="1"/>
          <c:tx>
            <c:v>Beobachter</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CC00"/>
              </a:solidFill>
              <a:ln>
                <a:solidFill>
                  <a:srgbClr val="99CC00"/>
                </a:solidFill>
              </a:ln>
            </c:spPr>
          </c:marker>
          <c:cat>
            <c:strRef>
              <c:f>Tabelle1!$B$68:$B$77</c:f>
              <c:strCache/>
            </c:strRef>
          </c:cat>
          <c:val>
            <c:numRef>
              <c:f>Tabelle1!$F$68:$F$77</c:f>
              <c:numCache/>
            </c:numRef>
          </c:val>
          <c:smooth val="0"/>
        </c:ser>
        <c:ser>
          <c:idx val="2"/>
          <c:order val="2"/>
          <c:tx>
            <c:v>Lehrer</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val>
            <c:numRef>
              <c:f>Tabelle1!$H$68:$H$77</c:f>
              <c:numCache/>
            </c:numRef>
          </c:val>
          <c:smooth val="0"/>
        </c:ser>
        <c:marker val="1"/>
        <c:axId val="36997020"/>
        <c:axId val="64537725"/>
      </c:lineChart>
      <c:catAx>
        <c:axId val="36997020"/>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4537725"/>
        <c:crossesAt val="0"/>
        <c:auto val="1"/>
        <c:lblOffset val="100"/>
        <c:tickLblSkip val="1"/>
        <c:noMultiLvlLbl val="0"/>
      </c:catAx>
      <c:valAx>
        <c:axId val="64537725"/>
        <c:scaling>
          <c:orientation val="minMax"/>
          <c:max val="1"/>
          <c:min val="0"/>
        </c:scaling>
        <c:axPos val="l"/>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C0C0C0"/>
                </a:solidFill>
                <a:latin typeface="Arial"/>
                <a:ea typeface="Arial"/>
                <a:cs typeface="Arial"/>
              </a:defRPr>
            </a:pPr>
          </a:p>
        </c:txPr>
        <c:crossAx val="36997020"/>
        <c:crossesAt val="1"/>
        <c:crossBetween val="midCat"/>
        <c:dispUnits/>
        <c:majorUnit val="0.1"/>
        <c:minorUnit val="0.010000000000000002"/>
      </c:valAx>
      <c:spPr>
        <a:solidFill>
          <a:srgbClr val="FFFFFF"/>
        </a:solidFill>
        <a:ln w="12700">
          <a:solidFill>
            <a:srgbClr val="C0C0C0"/>
          </a:solidFill>
        </a:ln>
      </c:spPr>
    </c:plotArea>
    <c:plotVisOnly val="1"/>
    <c:dispBlanksAs val="gap"/>
    <c:showDLblsOverMax val="0"/>
  </c:chart>
  <c:spPr>
    <a:solidFill>
      <a:srgbClr val="C0C0C0"/>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0.15125</cdr:x>
      <cdr:y>0.434</cdr:y>
    </cdr:from>
    <cdr:to>
      <cdr:x>0.212</cdr:x>
      <cdr:y>0.54925</cdr:y>
    </cdr:to>
    <cdr:sp>
      <cdr:nvSpPr>
        <cdr:cNvPr id="1" name="Textfeld 3"/>
        <cdr:cNvSpPr txBox="1">
          <a:spLocks noChangeArrowheads="1"/>
        </cdr:cNvSpPr>
      </cdr:nvSpPr>
      <cdr:spPr>
        <a:xfrm>
          <a:off x="1200150" y="1562100"/>
          <a:ext cx="485775" cy="419100"/>
        </a:xfrm>
        <a:prstGeom prst="rect">
          <a:avLst/>
        </a:prstGeom>
        <a:solidFill>
          <a:srgbClr val="BFBFBF"/>
        </a:solidFill>
        <a:ln w="9525" cmpd="sng">
          <a:solidFill>
            <a:srgbClr val="BCBCBC"/>
          </a:solidFill>
          <a:headEnd type="none"/>
          <a:tailEnd type="none"/>
        </a:ln>
      </cdr:spPr>
      <cdr:txBody>
        <a:bodyPr vertOverflow="clip" wrap="square" anchor="b" vert="vert270"/>
        <a:p>
          <a:pPr algn="l">
            <a:defRPr/>
          </a:pPr>
          <a:r>
            <a:rPr lang="en-US" cap="none" sz="800" b="0" i="0" u="none" baseline="0">
              <a:solidFill>
                <a:srgbClr val="000000"/>
              </a:solidFill>
              <a:latin typeface="Arial Unicode MS"/>
              <a:ea typeface="Arial Unicode MS"/>
              <a:cs typeface="Arial Unicode MS"/>
            </a:rPr>
            <a:t>niedrige</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Unicode MS"/>
              <a:ea typeface="Arial Unicode MS"/>
              <a:cs typeface="Arial Unicode MS"/>
            </a:rPr>
            <a:t>Ausprägung</a:t>
          </a:r>
        </a:p>
      </cdr:txBody>
    </cdr:sp>
  </cdr:relSizeAnchor>
  <cdr:relSizeAnchor xmlns:cdr="http://schemas.openxmlformats.org/drawingml/2006/chartDrawing">
    <cdr:from>
      <cdr:x>0.1515</cdr:x>
      <cdr:y>0.0625</cdr:y>
    </cdr:from>
    <cdr:to>
      <cdr:x>0.212</cdr:x>
      <cdr:y>0.17275</cdr:y>
    </cdr:to>
    <cdr:sp>
      <cdr:nvSpPr>
        <cdr:cNvPr id="2" name="Textfeld 3"/>
        <cdr:cNvSpPr txBox="1">
          <a:spLocks noChangeArrowheads="1"/>
        </cdr:cNvSpPr>
      </cdr:nvSpPr>
      <cdr:spPr>
        <a:xfrm>
          <a:off x="1200150" y="219075"/>
          <a:ext cx="476250" cy="400050"/>
        </a:xfrm>
        <a:prstGeom prst="rect">
          <a:avLst/>
        </a:prstGeom>
        <a:solidFill>
          <a:srgbClr val="BFBFBF"/>
        </a:solidFill>
        <a:ln w="9525" cmpd="sng">
          <a:solidFill>
            <a:srgbClr val="BCBCBC"/>
          </a:solidFill>
          <a:headEnd type="none"/>
          <a:tailEnd type="none"/>
        </a:ln>
      </cdr:spPr>
      <cdr:txBody>
        <a:bodyPr vertOverflow="clip" wrap="square" anchor="b" vert="vert270"/>
        <a:p>
          <a:pPr algn="l">
            <a:defRPr/>
          </a:pPr>
          <a:r>
            <a:rPr lang="en-US" cap="none" sz="800" b="0" i="0" u="none" baseline="0">
              <a:solidFill>
                <a:srgbClr val="000000"/>
              </a:solidFill>
            </a:rPr>
            <a:t>hohe Ausprägung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66</xdr:row>
      <xdr:rowOff>0</xdr:rowOff>
    </xdr:from>
    <xdr:to>
      <xdr:col>19</xdr:col>
      <xdr:colOff>0</xdr:colOff>
      <xdr:row>76</xdr:row>
      <xdr:rowOff>495300</xdr:rowOff>
    </xdr:to>
    <xdr:graphicFrame>
      <xdr:nvGraphicFramePr>
        <xdr:cNvPr id="1" name="Diagramm 5"/>
        <xdr:cNvGraphicFramePr/>
      </xdr:nvGraphicFramePr>
      <xdr:xfrm>
        <a:off x="4886325" y="10572750"/>
        <a:ext cx="5143500" cy="3581400"/>
      </xdr:xfrm>
      <a:graphic>
        <a:graphicData uri="http://schemas.openxmlformats.org/drawingml/2006/chart">
          <c:chart xmlns:c="http://schemas.openxmlformats.org/drawingml/2006/chart" r:id="rId1"/>
        </a:graphicData>
      </a:graphic>
    </xdr:graphicFrame>
    <xdr:clientData/>
  </xdr:twoCellAnchor>
  <xdr:twoCellAnchor>
    <xdr:from>
      <xdr:col>20</xdr:col>
      <xdr:colOff>0</xdr:colOff>
      <xdr:row>65</xdr:row>
      <xdr:rowOff>142875</xdr:rowOff>
    </xdr:from>
    <xdr:to>
      <xdr:col>35</xdr:col>
      <xdr:colOff>228600</xdr:colOff>
      <xdr:row>76</xdr:row>
      <xdr:rowOff>495300</xdr:rowOff>
    </xdr:to>
    <xdr:graphicFrame>
      <xdr:nvGraphicFramePr>
        <xdr:cNvPr id="2" name="Diagramm 4"/>
        <xdr:cNvGraphicFramePr/>
      </xdr:nvGraphicFramePr>
      <xdr:xfrm>
        <a:off x="10544175" y="10544175"/>
        <a:ext cx="794385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82"/>
  <sheetViews>
    <sheetView tabSelected="1" zoomScalePageLayoutView="0" workbookViewId="0" topLeftCell="A1">
      <selection activeCell="F81" sqref="F81"/>
    </sheetView>
  </sheetViews>
  <sheetFormatPr defaultColWidth="11.421875" defaultRowHeight="12.75"/>
  <cols>
    <col min="1" max="1" width="1.57421875" style="0" customWidth="1"/>
    <col min="2" max="2" width="17.7109375" style="0" customWidth="1"/>
    <col min="3" max="44" width="7.7109375" style="0" customWidth="1"/>
    <col min="46" max="59" width="7.7109375" style="0" customWidth="1"/>
    <col min="70" max="70" width="1.421875" style="0" customWidth="1"/>
  </cols>
  <sheetData>
    <row r="1" spans="1:70" ht="8.25" customHeigh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row>
    <row r="2" spans="1:70" ht="12.75" customHeight="1">
      <c r="A2" s="90"/>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90"/>
    </row>
    <row r="3" spans="1:70" ht="12.75">
      <c r="A3" s="90"/>
      <c r="B3" s="97"/>
      <c r="C3" s="116" t="s">
        <v>229</v>
      </c>
      <c r="D3" s="117"/>
      <c r="E3" s="117"/>
      <c r="F3" s="117"/>
      <c r="G3" s="117"/>
      <c r="H3" s="117"/>
      <c r="I3" s="117"/>
      <c r="J3" s="117"/>
      <c r="K3" s="117"/>
      <c r="L3" s="117"/>
      <c r="M3" s="117"/>
      <c r="N3" s="117"/>
      <c r="O3" s="117"/>
      <c r="P3" s="117"/>
      <c r="Q3" s="117"/>
      <c r="R3" s="117"/>
      <c r="S3" s="117"/>
      <c r="T3" s="117"/>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70"/>
      <c r="BR3" s="90"/>
    </row>
    <row r="4" spans="1:70" ht="12.75">
      <c r="A4" s="90"/>
      <c r="B4" s="97"/>
      <c r="C4" s="117"/>
      <c r="D4" s="117"/>
      <c r="E4" s="117"/>
      <c r="F4" s="117"/>
      <c r="G4" s="117"/>
      <c r="H4" s="117"/>
      <c r="I4" s="117"/>
      <c r="J4" s="117"/>
      <c r="K4" s="117"/>
      <c r="L4" s="117"/>
      <c r="M4" s="117"/>
      <c r="N4" s="117"/>
      <c r="O4" s="117"/>
      <c r="P4" s="117"/>
      <c r="Q4" s="117"/>
      <c r="R4" s="117"/>
      <c r="S4" s="117"/>
      <c r="T4" s="117"/>
      <c r="U4" s="1"/>
      <c r="V4" s="1"/>
      <c r="W4" s="1"/>
      <c r="X4" s="1"/>
      <c r="Y4" s="1"/>
      <c r="Z4" s="1"/>
      <c r="AA4" s="1"/>
      <c r="AB4" s="1"/>
      <c r="AC4" s="1"/>
      <c r="AD4" s="1"/>
      <c r="AE4" s="1"/>
      <c r="AF4" s="1"/>
      <c r="AG4" s="1"/>
      <c r="AH4" s="1"/>
      <c r="AI4" s="1"/>
      <c r="AJ4" s="1"/>
      <c r="AK4" s="1"/>
      <c r="AL4" s="1"/>
      <c r="AM4" s="1"/>
      <c r="AN4" s="1"/>
      <c r="AO4" s="1"/>
      <c r="AP4" s="1"/>
      <c r="AQ4" s="1"/>
      <c r="AR4" s="1"/>
      <c r="AS4" s="2" t="s">
        <v>225</v>
      </c>
      <c r="AT4" s="2"/>
      <c r="AU4" s="2"/>
      <c r="AV4" s="2"/>
      <c r="AW4" s="2"/>
      <c r="AX4" s="2"/>
      <c r="AY4" s="2"/>
      <c r="AZ4" s="2"/>
      <c r="BA4" s="2"/>
      <c r="BB4" s="1"/>
      <c r="BC4" s="1"/>
      <c r="BD4" s="1"/>
      <c r="BE4" s="1"/>
      <c r="BF4" s="1"/>
      <c r="BG4" s="1"/>
      <c r="BH4" s="1"/>
      <c r="BI4" s="1"/>
      <c r="BJ4" s="1"/>
      <c r="BK4" s="1"/>
      <c r="BL4" s="1"/>
      <c r="BM4" s="1"/>
      <c r="BN4" s="1"/>
      <c r="BO4" s="1"/>
      <c r="BP4" s="1"/>
      <c r="BQ4" s="70"/>
      <c r="BR4" s="90"/>
    </row>
    <row r="5" spans="1:70" ht="12.75">
      <c r="A5" s="90"/>
      <c r="B5" s="97"/>
      <c r="C5" s="7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70"/>
      <c r="BR5" s="90"/>
    </row>
    <row r="6" spans="1:70" ht="12.75">
      <c r="A6" s="90"/>
      <c r="B6" s="82" t="s">
        <v>71</v>
      </c>
      <c r="C6" s="78" t="s">
        <v>0</v>
      </c>
      <c r="D6" s="79" t="s">
        <v>1</v>
      </c>
      <c r="E6" s="79" t="s">
        <v>2</v>
      </c>
      <c r="F6" s="79" t="s">
        <v>3</v>
      </c>
      <c r="G6" s="79" t="s">
        <v>4</v>
      </c>
      <c r="H6" s="79" t="s">
        <v>5</v>
      </c>
      <c r="I6" s="79" t="s">
        <v>6</v>
      </c>
      <c r="J6" s="79" t="s">
        <v>7</v>
      </c>
      <c r="K6" s="79" t="s">
        <v>8</v>
      </c>
      <c r="L6" s="79" t="s">
        <v>9</v>
      </c>
      <c r="M6" s="79" t="s">
        <v>10</v>
      </c>
      <c r="N6" s="79" t="s">
        <v>11</v>
      </c>
      <c r="O6" s="79" t="s">
        <v>12</v>
      </c>
      <c r="P6" s="79" t="s">
        <v>13</v>
      </c>
      <c r="Q6" s="79" t="s">
        <v>14</v>
      </c>
      <c r="R6" s="79" t="s">
        <v>15</v>
      </c>
      <c r="S6" s="79" t="s">
        <v>16</v>
      </c>
      <c r="T6" s="79" t="s">
        <v>17</v>
      </c>
      <c r="U6" s="79" t="s">
        <v>18</v>
      </c>
      <c r="V6" s="79" t="s">
        <v>19</v>
      </c>
      <c r="W6" s="79" t="s">
        <v>20</v>
      </c>
      <c r="X6" s="79" t="s">
        <v>21</v>
      </c>
      <c r="Y6" s="79" t="s">
        <v>22</v>
      </c>
      <c r="Z6" s="79" t="s">
        <v>23</v>
      </c>
      <c r="AA6" s="79" t="s">
        <v>24</v>
      </c>
      <c r="AB6" s="79" t="s">
        <v>25</v>
      </c>
      <c r="AC6" s="79" t="s">
        <v>26</v>
      </c>
      <c r="AD6" s="79" t="s">
        <v>27</v>
      </c>
      <c r="AE6" s="79" t="s">
        <v>28</v>
      </c>
      <c r="AF6" s="79" t="s">
        <v>29</v>
      </c>
      <c r="AG6" s="79" t="s">
        <v>30</v>
      </c>
      <c r="AH6" s="79" t="s">
        <v>31</v>
      </c>
      <c r="AI6" s="79" t="s">
        <v>32</v>
      </c>
      <c r="AJ6" s="79" t="s">
        <v>33</v>
      </c>
      <c r="AK6" s="79" t="s">
        <v>34</v>
      </c>
      <c r="AL6" s="79" t="s">
        <v>35</v>
      </c>
      <c r="AM6" s="79" t="s">
        <v>36</v>
      </c>
      <c r="AN6" s="79" t="s">
        <v>37</v>
      </c>
      <c r="AO6" s="79" t="s">
        <v>38</v>
      </c>
      <c r="AP6" s="79" t="s">
        <v>39</v>
      </c>
      <c r="AQ6" s="79" t="s">
        <v>40</v>
      </c>
      <c r="AR6" s="50" t="s">
        <v>73</v>
      </c>
      <c r="AS6" s="5" t="s">
        <v>114</v>
      </c>
      <c r="AT6" s="6"/>
      <c r="AU6" s="6"/>
      <c r="AV6" s="7"/>
      <c r="AW6" s="7"/>
      <c r="AX6" s="7"/>
      <c r="AY6" s="7"/>
      <c r="AZ6" s="7"/>
      <c r="BA6" s="7"/>
      <c r="BB6" s="7"/>
      <c r="BC6" s="7"/>
      <c r="BD6" s="7"/>
      <c r="BE6" s="7"/>
      <c r="BF6" s="7"/>
      <c r="BG6" s="7"/>
      <c r="BH6" s="8" t="s">
        <v>115</v>
      </c>
      <c r="BI6" s="7"/>
      <c r="BJ6" s="7"/>
      <c r="BK6" s="7"/>
      <c r="BL6" s="7"/>
      <c r="BM6" s="7"/>
      <c r="BN6" s="7"/>
      <c r="BO6" s="7"/>
      <c r="BP6" s="7"/>
      <c r="BQ6" s="72"/>
      <c r="BR6" s="94"/>
    </row>
    <row r="7" spans="1:70" ht="12.75">
      <c r="A7" s="90"/>
      <c r="B7" s="83" t="s">
        <v>216</v>
      </c>
      <c r="C7" s="80">
        <v>1</v>
      </c>
      <c r="D7" s="81">
        <v>2</v>
      </c>
      <c r="E7" s="81">
        <v>3</v>
      </c>
      <c r="F7" s="81">
        <v>4</v>
      </c>
      <c r="G7" s="81">
        <v>5</v>
      </c>
      <c r="H7" s="81">
        <v>6</v>
      </c>
      <c r="I7" s="81">
        <v>7</v>
      </c>
      <c r="J7" s="81">
        <v>8</v>
      </c>
      <c r="K7" s="81">
        <v>9</v>
      </c>
      <c r="L7" s="81">
        <v>10</v>
      </c>
      <c r="M7" s="81">
        <v>11</v>
      </c>
      <c r="N7" s="81">
        <v>12</v>
      </c>
      <c r="O7" s="81">
        <v>13</v>
      </c>
      <c r="P7" s="81">
        <v>14</v>
      </c>
      <c r="Q7" s="81">
        <v>15</v>
      </c>
      <c r="R7" s="81">
        <v>16</v>
      </c>
      <c r="S7" s="81">
        <v>17</v>
      </c>
      <c r="T7" s="81">
        <v>18</v>
      </c>
      <c r="U7" s="81">
        <v>19</v>
      </c>
      <c r="V7" s="81">
        <v>20</v>
      </c>
      <c r="W7" s="81">
        <v>21</v>
      </c>
      <c r="X7" s="81">
        <v>22</v>
      </c>
      <c r="Y7" s="81">
        <v>23</v>
      </c>
      <c r="Z7" s="81">
        <v>24</v>
      </c>
      <c r="AA7" s="81">
        <v>25</v>
      </c>
      <c r="AB7" s="81">
        <v>26</v>
      </c>
      <c r="AC7" s="81">
        <v>27</v>
      </c>
      <c r="AD7" s="81">
        <v>28</v>
      </c>
      <c r="AE7" s="81">
        <v>29</v>
      </c>
      <c r="AF7" s="81">
        <v>30</v>
      </c>
      <c r="AG7" s="81">
        <v>31</v>
      </c>
      <c r="AH7" s="81">
        <v>32</v>
      </c>
      <c r="AI7" s="81">
        <v>33</v>
      </c>
      <c r="AJ7" s="81">
        <v>34</v>
      </c>
      <c r="AK7" s="81">
        <v>35</v>
      </c>
      <c r="AL7" s="81">
        <v>36</v>
      </c>
      <c r="AM7" s="81">
        <v>37</v>
      </c>
      <c r="AN7" s="81">
        <v>38</v>
      </c>
      <c r="AO7" s="81">
        <v>39</v>
      </c>
      <c r="AP7" s="81">
        <v>40</v>
      </c>
      <c r="AQ7" s="81">
        <v>41</v>
      </c>
      <c r="AR7" s="1"/>
      <c r="AS7" s="9">
        <v>2</v>
      </c>
      <c r="AT7" s="9">
        <v>4</v>
      </c>
      <c r="AU7" s="9">
        <v>10</v>
      </c>
      <c r="AV7" s="9">
        <v>12</v>
      </c>
      <c r="AW7" s="9">
        <v>13</v>
      </c>
      <c r="AX7" s="9">
        <v>14</v>
      </c>
      <c r="AY7" s="9">
        <v>22</v>
      </c>
      <c r="AZ7" s="9">
        <v>23</v>
      </c>
      <c r="BA7" s="9">
        <v>25</v>
      </c>
      <c r="BB7" s="9">
        <v>26</v>
      </c>
      <c r="BC7" s="9">
        <v>27</v>
      </c>
      <c r="BD7" s="9">
        <v>31</v>
      </c>
      <c r="BE7" s="9">
        <v>33</v>
      </c>
      <c r="BF7" s="7"/>
      <c r="BG7" s="7"/>
      <c r="BH7" s="10" t="s">
        <v>116</v>
      </c>
      <c r="BI7" s="10" t="s">
        <v>117</v>
      </c>
      <c r="BJ7" s="10" t="s">
        <v>118</v>
      </c>
      <c r="BK7" s="10" t="s">
        <v>119</v>
      </c>
      <c r="BL7" s="10" t="s">
        <v>120</v>
      </c>
      <c r="BM7" s="10" t="s">
        <v>121</v>
      </c>
      <c r="BN7" s="10" t="s">
        <v>122</v>
      </c>
      <c r="BO7" s="10" t="s">
        <v>123</v>
      </c>
      <c r="BP7" s="10" t="s">
        <v>124</v>
      </c>
      <c r="BQ7" s="73" t="s">
        <v>125</v>
      </c>
      <c r="BR7" s="90"/>
    </row>
    <row r="8" spans="1:70" ht="12.75">
      <c r="A8" s="90"/>
      <c r="B8" s="84" t="s">
        <v>41</v>
      </c>
      <c r="C8" s="75"/>
      <c r="D8" s="75"/>
      <c r="E8" s="75"/>
      <c r="F8" s="75"/>
      <c r="G8" s="75"/>
      <c r="H8" s="75"/>
      <c r="I8" s="75"/>
      <c r="J8" s="75"/>
      <c r="K8" s="75"/>
      <c r="L8" s="75"/>
      <c r="M8" s="75"/>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7"/>
      <c r="AR8" s="1"/>
      <c r="AS8" s="11">
        <f aca="true" t="shared" si="0" ref="AS8:AS42">(E8-5)*(-1)</f>
        <v>5</v>
      </c>
      <c r="AT8" s="11">
        <f aca="true" t="shared" si="1" ref="AT8:AT42">(F8-5)*(-1)</f>
        <v>5</v>
      </c>
      <c r="AU8" s="11">
        <f aca="true" t="shared" si="2" ref="AU8:AU42">(L8-5)*(-1)</f>
        <v>5</v>
      </c>
      <c r="AV8" s="11">
        <f aca="true" t="shared" si="3" ref="AV8:AV42">(N8-5)*(-1)</f>
        <v>5</v>
      </c>
      <c r="AW8" s="11">
        <f aca="true" t="shared" si="4" ref="AW8:AW42">(O8-5)*(-1)</f>
        <v>5</v>
      </c>
      <c r="AX8" s="11">
        <f aca="true" t="shared" si="5" ref="AX8:AX42">(P8-5)*(-1)</f>
        <v>5</v>
      </c>
      <c r="AY8" s="11">
        <f>(X8-5)*(-1)</f>
        <v>5</v>
      </c>
      <c r="AZ8" s="11">
        <f>(Y8-5)*(-1)</f>
        <v>5</v>
      </c>
      <c r="BA8" s="11">
        <f>(AA8-5)*(-1)</f>
        <v>5</v>
      </c>
      <c r="BB8" s="11">
        <f>(AB8-5)*(-1)</f>
        <v>5</v>
      </c>
      <c r="BC8" s="11">
        <f>(AC8-5)*(-1)</f>
        <v>5</v>
      </c>
      <c r="BD8" s="11">
        <f>(AG8-5)*(-1)</f>
        <v>5</v>
      </c>
      <c r="BE8" s="11">
        <f>(AI8-5)*(-1)</f>
        <v>5</v>
      </c>
      <c r="BF8" s="7"/>
      <c r="BG8" s="12" t="s">
        <v>41</v>
      </c>
      <c r="BH8" s="29">
        <f>AVERAGE(C8,E8,AS8,AT8)</f>
        <v>5</v>
      </c>
      <c r="BI8" s="29">
        <f>AVERAGE(G8,H8,I8,J8,)</f>
        <v>0</v>
      </c>
      <c r="BJ8" s="29">
        <f aca="true" t="shared" si="6" ref="BJ8:BJ42">AVERAGE(K8,M8,AU8,AV8)</f>
        <v>5</v>
      </c>
      <c r="BK8" s="29">
        <f>AVERAGE(AX8,Q8,R8,AW8)</f>
        <v>5</v>
      </c>
      <c r="BL8" s="29">
        <f>SUM(S8,T8,U8,V8)/4</f>
        <v>0</v>
      </c>
      <c r="BM8" s="29">
        <f aca="true" t="shared" si="7" ref="BM8:BM42">AVERAGE(AY8,C8,Y8,BA8)</f>
        <v>5</v>
      </c>
      <c r="BN8" s="29">
        <f aca="true" t="shared" si="8" ref="BN8:BN42">AVERAGE(BB8,BC8,AC8,AD8)</f>
        <v>5</v>
      </c>
      <c r="BO8" s="29">
        <f aca="true" t="shared" si="9" ref="BO8:BO42">AVERAGE(AE8,AF8,AG8,BE8)</f>
        <v>5</v>
      </c>
      <c r="BP8" s="29">
        <f>AVERAGE(BE8,AJ8:AL8)</f>
        <v>5</v>
      </c>
      <c r="BQ8" s="74">
        <f>SUM(AM8:AQ8)/5</f>
        <v>0</v>
      </c>
      <c r="BR8" s="90"/>
    </row>
    <row r="9" spans="1:70" ht="12.75">
      <c r="A9" s="90"/>
      <c r="B9" s="84" t="s">
        <v>42</v>
      </c>
      <c r="C9" s="27"/>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53"/>
      <c r="AR9" s="1"/>
      <c r="AS9" s="11">
        <f t="shared" si="0"/>
        <v>5</v>
      </c>
      <c r="AT9" s="11">
        <f t="shared" si="1"/>
        <v>5</v>
      </c>
      <c r="AU9" s="11">
        <f t="shared" si="2"/>
        <v>5</v>
      </c>
      <c r="AV9" s="11">
        <f t="shared" si="3"/>
        <v>5</v>
      </c>
      <c r="AW9" s="11">
        <f t="shared" si="4"/>
        <v>5</v>
      </c>
      <c r="AX9" s="11">
        <f t="shared" si="5"/>
        <v>5</v>
      </c>
      <c r="AY9" s="11">
        <f aca="true" t="shared" si="10" ref="AY9:AY42">(X9-5)*(-1)</f>
        <v>5</v>
      </c>
      <c r="AZ9" s="11">
        <f aca="true" t="shared" si="11" ref="AZ9:AZ42">(Y9-5)*(-1)</f>
        <v>5</v>
      </c>
      <c r="BA9" s="11">
        <f aca="true" t="shared" si="12" ref="BA9:BA42">(AA9-5)*(-1)</f>
        <v>5</v>
      </c>
      <c r="BB9" s="11">
        <f aca="true" t="shared" si="13" ref="BB9:BB42">(AB9-5)*(-1)</f>
        <v>5</v>
      </c>
      <c r="BC9" s="11">
        <f aca="true" t="shared" si="14" ref="BC9:BC42">(AC9-5)*(-1)</f>
        <v>5</v>
      </c>
      <c r="BD9" s="11">
        <f aca="true" t="shared" si="15" ref="BD9:BD42">(AG9-5)*(-1)</f>
        <v>5</v>
      </c>
      <c r="BE9" s="11">
        <f aca="true" t="shared" si="16" ref="BE9:BE42">(AI9-5)*(-1)</f>
        <v>5</v>
      </c>
      <c r="BF9" s="7"/>
      <c r="BG9" s="12" t="s">
        <v>42</v>
      </c>
      <c r="BH9" s="29">
        <f aca="true" t="shared" si="17" ref="BH9:BH42">AVERAGE(C9,E9,AS9,AT9)</f>
        <v>5</v>
      </c>
      <c r="BI9" s="29">
        <f aca="true" t="shared" si="18" ref="BI9:BI42">AVERAGE(G9,H9,I9,J9,)</f>
        <v>0</v>
      </c>
      <c r="BJ9" s="29">
        <f t="shared" si="6"/>
        <v>5</v>
      </c>
      <c r="BK9" s="29">
        <f aca="true" t="shared" si="19" ref="BK9:BK42">AVERAGE(AX9,Q9,R9,AW9)</f>
        <v>5</v>
      </c>
      <c r="BL9" s="29">
        <f aca="true" t="shared" si="20" ref="BL9:BL42">SUM(S9,T9,U9,V9)/4</f>
        <v>0</v>
      </c>
      <c r="BM9" s="29">
        <f t="shared" si="7"/>
        <v>5</v>
      </c>
      <c r="BN9" s="29">
        <f t="shared" si="8"/>
        <v>5</v>
      </c>
      <c r="BO9" s="29">
        <f t="shared" si="9"/>
        <v>5</v>
      </c>
      <c r="BP9" s="29">
        <f aca="true" t="shared" si="21" ref="BP9:BP42">AVERAGE(BE9,AJ9:AL9)</f>
        <v>5</v>
      </c>
      <c r="BQ9" s="74">
        <f aca="true" t="shared" si="22" ref="BQ9:BQ42">SUM(AM9:AQ9)/5</f>
        <v>0</v>
      </c>
      <c r="BR9" s="90"/>
    </row>
    <row r="10" spans="1:70" ht="12.75">
      <c r="A10" s="90"/>
      <c r="B10" s="84" t="s">
        <v>43</v>
      </c>
      <c r="C10" s="27"/>
      <c r="D10" s="27"/>
      <c r="E10" s="27"/>
      <c r="F10" s="27"/>
      <c r="G10" s="27"/>
      <c r="H10" s="27"/>
      <c r="I10" s="27"/>
      <c r="J10" s="27"/>
      <c r="K10" s="27"/>
      <c r="L10" s="27"/>
      <c r="M10" s="27"/>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53"/>
      <c r="AR10" s="1"/>
      <c r="AS10" s="11">
        <f t="shared" si="0"/>
        <v>5</v>
      </c>
      <c r="AT10" s="11">
        <f t="shared" si="1"/>
        <v>5</v>
      </c>
      <c r="AU10" s="11">
        <f t="shared" si="2"/>
        <v>5</v>
      </c>
      <c r="AV10" s="11">
        <f t="shared" si="3"/>
        <v>5</v>
      </c>
      <c r="AW10" s="11">
        <f t="shared" si="4"/>
        <v>5</v>
      </c>
      <c r="AX10" s="11">
        <f t="shared" si="5"/>
        <v>5</v>
      </c>
      <c r="AY10" s="11">
        <f t="shared" si="10"/>
        <v>5</v>
      </c>
      <c r="AZ10" s="11">
        <f t="shared" si="11"/>
        <v>5</v>
      </c>
      <c r="BA10" s="11">
        <f t="shared" si="12"/>
        <v>5</v>
      </c>
      <c r="BB10" s="11">
        <f t="shared" si="13"/>
        <v>5</v>
      </c>
      <c r="BC10" s="11">
        <f t="shared" si="14"/>
        <v>5</v>
      </c>
      <c r="BD10" s="11">
        <f t="shared" si="15"/>
        <v>5</v>
      </c>
      <c r="BE10" s="11">
        <f t="shared" si="16"/>
        <v>5</v>
      </c>
      <c r="BF10" s="7"/>
      <c r="BG10" s="12" t="s">
        <v>43</v>
      </c>
      <c r="BH10" s="29">
        <f t="shared" si="17"/>
        <v>5</v>
      </c>
      <c r="BI10" s="29">
        <f t="shared" si="18"/>
        <v>0</v>
      </c>
      <c r="BJ10" s="29">
        <f t="shared" si="6"/>
        <v>5</v>
      </c>
      <c r="BK10" s="29">
        <f t="shared" si="19"/>
        <v>5</v>
      </c>
      <c r="BL10" s="29">
        <f t="shared" si="20"/>
        <v>0</v>
      </c>
      <c r="BM10" s="29">
        <f t="shared" si="7"/>
        <v>5</v>
      </c>
      <c r="BN10" s="29">
        <f t="shared" si="8"/>
        <v>5</v>
      </c>
      <c r="BO10" s="29">
        <f t="shared" si="9"/>
        <v>5</v>
      </c>
      <c r="BP10" s="29">
        <f t="shared" si="21"/>
        <v>5</v>
      </c>
      <c r="BQ10" s="74">
        <f t="shared" si="22"/>
        <v>0</v>
      </c>
      <c r="BR10" s="90"/>
    </row>
    <row r="11" spans="1:70" ht="12.75">
      <c r="A11" s="90"/>
      <c r="B11" s="84" t="s">
        <v>44</v>
      </c>
      <c r="C11" s="27"/>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53"/>
      <c r="AR11" s="1"/>
      <c r="AS11" s="11">
        <f t="shared" si="0"/>
        <v>5</v>
      </c>
      <c r="AT11" s="11">
        <f t="shared" si="1"/>
        <v>5</v>
      </c>
      <c r="AU11" s="11">
        <f t="shared" si="2"/>
        <v>5</v>
      </c>
      <c r="AV11" s="11">
        <f t="shared" si="3"/>
        <v>5</v>
      </c>
      <c r="AW11" s="11">
        <f t="shared" si="4"/>
        <v>5</v>
      </c>
      <c r="AX11" s="11">
        <f t="shared" si="5"/>
        <v>5</v>
      </c>
      <c r="AY11" s="11">
        <f t="shared" si="10"/>
        <v>5</v>
      </c>
      <c r="AZ11" s="11">
        <f t="shared" si="11"/>
        <v>5</v>
      </c>
      <c r="BA11" s="11">
        <f t="shared" si="12"/>
        <v>5</v>
      </c>
      <c r="BB11" s="11">
        <f t="shared" si="13"/>
        <v>5</v>
      </c>
      <c r="BC11" s="11">
        <f t="shared" si="14"/>
        <v>5</v>
      </c>
      <c r="BD11" s="11">
        <f t="shared" si="15"/>
        <v>5</v>
      </c>
      <c r="BE11" s="11">
        <f t="shared" si="16"/>
        <v>5</v>
      </c>
      <c r="BF11" s="7"/>
      <c r="BG11" s="12" t="s">
        <v>44</v>
      </c>
      <c r="BH11" s="29">
        <f t="shared" si="17"/>
        <v>5</v>
      </c>
      <c r="BI11" s="29">
        <f t="shared" si="18"/>
        <v>0</v>
      </c>
      <c r="BJ11" s="29">
        <f t="shared" si="6"/>
        <v>5</v>
      </c>
      <c r="BK11" s="29">
        <f t="shared" si="19"/>
        <v>5</v>
      </c>
      <c r="BL11" s="29">
        <f t="shared" si="20"/>
        <v>0</v>
      </c>
      <c r="BM11" s="29">
        <f t="shared" si="7"/>
        <v>5</v>
      </c>
      <c r="BN11" s="29">
        <f t="shared" si="8"/>
        <v>5</v>
      </c>
      <c r="BO11" s="29">
        <f t="shared" si="9"/>
        <v>5</v>
      </c>
      <c r="BP11" s="29">
        <f t="shared" si="21"/>
        <v>5</v>
      </c>
      <c r="BQ11" s="74">
        <f t="shared" si="22"/>
        <v>0</v>
      </c>
      <c r="BR11" s="90"/>
    </row>
    <row r="12" spans="1:70" ht="12.75">
      <c r="A12" s="90"/>
      <c r="B12" s="84" t="s">
        <v>45</v>
      </c>
      <c r="C12" s="27"/>
      <c r="D12" s="27"/>
      <c r="E12" s="27"/>
      <c r="F12" s="27"/>
      <c r="G12" s="27"/>
      <c r="H12" s="27"/>
      <c r="I12" s="27"/>
      <c r="J12" s="27"/>
      <c r="K12" s="27"/>
      <c r="L12" s="27"/>
      <c r="M12" s="27"/>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53"/>
      <c r="AR12" s="1"/>
      <c r="AS12" s="11">
        <f t="shared" si="0"/>
        <v>5</v>
      </c>
      <c r="AT12" s="11">
        <f t="shared" si="1"/>
        <v>5</v>
      </c>
      <c r="AU12" s="11">
        <f t="shared" si="2"/>
        <v>5</v>
      </c>
      <c r="AV12" s="11">
        <f t="shared" si="3"/>
        <v>5</v>
      </c>
      <c r="AW12" s="11">
        <f t="shared" si="4"/>
        <v>5</v>
      </c>
      <c r="AX12" s="11">
        <f t="shared" si="5"/>
        <v>5</v>
      </c>
      <c r="AY12" s="11">
        <f t="shared" si="10"/>
        <v>5</v>
      </c>
      <c r="AZ12" s="11">
        <f t="shared" si="11"/>
        <v>5</v>
      </c>
      <c r="BA12" s="11">
        <f t="shared" si="12"/>
        <v>5</v>
      </c>
      <c r="BB12" s="11">
        <f t="shared" si="13"/>
        <v>5</v>
      </c>
      <c r="BC12" s="11">
        <f t="shared" si="14"/>
        <v>5</v>
      </c>
      <c r="BD12" s="11">
        <f t="shared" si="15"/>
        <v>5</v>
      </c>
      <c r="BE12" s="11">
        <f t="shared" si="16"/>
        <v>5</v>
      </c>
      <c r="BF12" s="7"/>
      <c r="BG12" s="12" t="s">
        <v>45</v>
      </c>
      <c r="BH12" s="29">
        <f t="shared" si="17"/>
        <v>5</v>
      </c>
      <c r="BI12" s="29">
        <f t="shared" si="18"/>
        <v>0</v>
      </c>
      <c r="BJ12" s="29">
        <f t="shared" si="6"/>
        <v>5</v>
      </c>
      <c r="BK12" s="29">
        <f t="shared" si="19"/>
        <v>5</v>
      </c>
      <c r="BL12" s="29">
        <f t="shared" si="20"/>
        <v>0</v>
      </c>
      <c r="BM12" s="29">
        <f t="shared" si="7"/>
        <v>5</v>
      </c>
      <c r="BN12" s="29">
        <f t="shared" si="8"/>
        <v>5</v>
      </c>
      <c r="BO12" s="29">
        <f t="shared" si="9"/>
        <v>5</v>
      </c>
      <c r="BP12" s="29">
        <f t="shared" si="21"/>
        <v>5</v>
      </c>
      <c r="BQ12" s="74">
        <f t="shared" si="22"/>
        <v>0</v>
      </c>
      <c r="BR12" s="90"/>
    </row>
    <row r="13" spans="1:70" ht="12.75">
      <c r="A13" s="90"/>
      <c r="B13" s="84" t="s">
        <v>46</v>
      </c>
      <c r="C13" s="27"/>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53"/>
      <c r="AR13" s="1"/>
      <c r="AS13" s="11">
        <f t="shared" si="0"/>
        <v>5</v>
      </c>
      <c r="AT13" s="11">
        <f t="shared" si="1"/>
        <v>5</v>
      </c>
      <c r="AU13" s="11">
        <f t="shared" si="2"/>
        <v>5</v>
      </c>
      <c r="AV13" s="11">
        <f t="shared" si="3"/>
        <v>5</v>
      </c>
      <c r="AW13" s="11">
        <f t="shared" si="4"/>
        <v>5</v>
      </c>
      <c r="AX13" s="11">
        <f t="shared" si="5"/>
        <v>5</v>
      </c>
      <c r="AY13" s="11">
        <f t="shared" si="10"/>
        <v>5</v>
      </c>
      <c r="AZ13" s="11">
        <f t="shared" si="11"/>
        <v>5</v>
      </c>
      <c r="BA13" s="11">
        <f t="shared" si="12"/>
        <v>5</v>
      </c>
      <c r="BB13" s="11">
        <f t="shared" si="13"/>
        <v>5</v>
      </c>
      <c r="BC13" s="11">
        <f t="shared" si="14"/>
        <v>5</v>
      </c>
      <c r="BD13" s="11">
        <f t="shared" si="15"/>
        <v>5</v>
      </c>
      <c r="BE13" s="11">
        <f t="shared" si="16"/>
        <v>5</v>
      </c>
      <c r="BF13" s="7"/>
      <c r="BG13" s="12" t="s">
        <v>46</v>
      </c>
      <c r="BH13" s="29">
        <f t="shared" si="17"/>
        <v>5</v>
      </c>
      <c r="BI13" s="29">
        <f t="shared" si="18"/>
        <v>0</v>
      </c>
      <c r="BJ13" s="29">
        <f t="shared" si="6"/>
        <v>5</v>
      </c>
      <c r="BK13" s="29">
        <f t="shared" si="19"/>
        <v>5</v>
      </c>
      <c r="BL13" s="29">
        <f t="shared" si="20"/>
        <v>0</v>
      </c>
      <c r="BM13" s="29">
        <f t="shared" si="7"/>
        <v>5</v>
      </c>
      <c r="BN13" s="29">
        <f t="shared" si="8"/>
        <v>5</v>
      </c>
      <c r="BO13" s="29">
        <f t="shared" si="9"/>
        <v>5</v>
      </c>
      <c r="BP13" s="29">
        <f t="shared" si="21"/>
        <v>5</v>
      </c>
      <c r="BQ13" s="74">
        <f t="shared" si="22"/>
        <v>0</v>
      </c>
      <c r="BR13" s="90"/>
    </row>
    <row r="14" spans="1:70" ht="12.75">
      <c r="A14" s="90"/>
      <c r="B14" s="84" t="s">
        <v>47</v>
      </c>
      <c r="C14" s="27"/>
      <c r="D14" s="27"/>
      <c r="E14" s="27"/>
      <c r="F14" s="27"/>
      <c r="G14" s="27"/>
      <c r="H14" s="27"/>
      <c r="I14" s="27"/>
      <c r="J14" s="27"/>
      <c r="K14" s="27"/>
      <c r="L14" s="27"/>
      <c r="M14" s="27"/>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53"/>
      <c r="AR14" s="1"/>
      <c r="AS14" s="11">
        <f t="shared" si="0"/>
        <v>5</v>
      </c>
      <c r="AT14" s="11">
        <f t="shared" si="1"/>
        <v>5</v>
      </c>
      <c r="AU14" s="11">
        <f t="shared" si="2"/>
        <v>5</v>
      </c>
      <c r="AV14" s="11">
        <f t="shared" si="3"/>
        <v>5</v>
      </c>
      <c r="AW14" s="11">
        <f t="shared" si="4"/>
        <v>5</v>
      </c>
      <c r="AX14" s="11">
        <f t="shared" si="5"/>
        <v>5</v>
      </c>
      <c r="AY14" s="11">
        <f t="shared" si="10"/>
        <v>5</v>
      </c>
      <c r="AZ14" s="11">
        <f t="shared" si="11"/>
        <v>5</v>
      </c>
      <c r="BA14" s="11">
        <f t="shared" si="12"/>
        <v>5</v>
      </c>
      <c r="BB14" s="11">
        <f t="shared" si="13"/>
        <v>5</v>
      </c>
      <c r="BC14" s="11">
        <f t="shared" si="14"/>
        <v>5</v>
      </c>
      <c r="BD14" s="11">
        <f t="shared" si="15"/>
        <v>5</v>
      </c>
      <c r="BE14" s="11">
        <f t="shared" si="16"/>
        <v>5</v>
      </c>
      <c r="BF14" s="7"/>
      <c r="BG14" s="12" t="s">
        <v>47</v>
      </c>
      <c r="BH14" s="29">
        <f t="shared" si="17"/>
        <v>5</v>
      </c>
      <c r="BI14" s="29">
        <f t="shared" si="18"/>
        <v>0</v>
      </c>
      <c r="BJ14" s="29">
        <f t="shared" si="6"/>
        <v>5</v>
      </c>
      <c r="BK14" s="29">
        <f t="shared" si="19"/>
        <v>5</v>
      </c>
      <c r="BL14" s="29">
        <f t="shared" si="20"/>
        <v>0</v>
      </c>
      <c r="BM14" s="29">
        <f t="shared" si="7"/>
        <v>5</v>
      </c>
      <c r="BN14" s="29">
        <f t="shared" si="8"/>
        <v>5</v>
      </c>
      <c r="BO14" s="29">
        <f t="shared" si="9"/>
        <v>5</v>
      </c>
      <c r="BP14" s="29">
        <f t="shared" si="21"/>
        <v>5</v>
      </c>
      <c r="BQ14" s="74">
        <f t="shared" si="22"/>
        <v>0</v>
      </c>
      <c r="BR14" s="90"/>
    </row>
    <row r="15" spans="1:70" ht="12.75">
      <c r="A15" s="90"/>
      <c r="B15" s="84" t="s">
        <v>48</v>
      </c>
      <c r="C15" s="27"/>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53"/>
      <c r="AR15" s="1"/>
      <c r="AS15" s="11">
        <f t="shared" si="0"/>
        <v>5</v>
      </c>
      <c r="AT15" s="11">
        <f t="shared" si="1"/>
        <v>5</v>
      </c>
      <c r="AU15" s="11">
        <f t="shared" si="2"/>
        <v>5</v>
      </c>
      <c r="AV15" s="11">
        <f t="shared" si="3"/>
        <v>5</v>
      </c>
      <c r="AW15" s="11">
        <f t="shared" si="4"/>
        <v>5</v>
      </c>
      <c r="AX15" s="11">
        <f t="shared" si="5"/>
        <v>5</v>
      </c>
      <c r="AY15" s="11">
        <f t="shared" si="10"/>
        <v>5</v>
      </c>
      <c r="AZ15" s="11">
        <f t="shared" si="11"/>
        <v>5</v>
      </c>
      <c r="BA15" s="11">
        <f t="shared" si="12"/>
        <v>5</v>
      </c>
      <c r="BB15" s="11">
        <f t="shared" si="13"/>
        <v>5</v>
      </c>
      <c r="BC15" s="11">
        <f t="shared" si="14"/>
        <v>5</v>
      </c>
      <c r="BD15" s="11">
        <f t="shared" si="15"/>
        <v>5</v>
      </c>
      <c r="BE15" s="11">
        <f t="shared" si="16"/>
        <v>5</v>
      </c>
      <c r="BF15" s="7"/>
      <c r="BG15" s="12" t="s">
        <v>48</v>
      </c>
      <c r="BH15" s="29">
        <f t="shared" si="17"/>
        <v>5</v>
      </c>
      <c r="BI15" s="29">
        <f t="shared" si="18"/>
        <v>0</v>
      </c>
      <c r="BJ15" s="29">
        <f t="shared" si="6"/>
        <v>5</v>
      </c>
      <c r="BK15" s="29">
        <f t="shared" si="19"/>
        <v>5</v>
      </c>
      <c r="BL15" s="29">
        <f t="shared" si="20"/>
        <v>0</v>
      </c>
      <c r="BM15" s="29">
        <f t="shared" si="7"/>
        <v>5</v>
      </c>
      <c r="BN15" s="29">
        <f t="shared" si="8"/>
        <v>5</v>
      </c>
      <c r="BO15" s="29">
        <f t="shared" si="9"/>
        <v>5</v>
      </c>
      <c r="BP15" s="29">
        <f t="shared" si="21"/>
        <v>5</v>
      </c>
      <c r="BQ15" s="74">
        <f t="shared" si="22"/>
        <v>0</v>
      </c>
      <c r="BR15" s="90"/>
    </row>
    <row r="16" spans="1:70" ht="12.75">
      <c r="A16" s="90"/>
      <c r="B16" s="84" t="s">
        <v>49</v>
      </c>
      <c r="C16" s="27"/>
      <c r="D16" s="27"/>
      <c r="E16" s="27"/>
      <c r="F16" s="27"/>
      <c r="G16" s="27"/>
      <c r="H16" s="27"/>
      <c r="I16" s="27"/>
      <c r="J16" s="27"/>
      <c r="K16" s="27"/>
      <c r="L16" s="27"/>
      <c r="M16" s="27"/>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53"/>
      <c r="AR16" s="1"/>
      <c r="AS16" s="11">
        <f t="shared" si="0"/>
        <v>5</v>
      </c>
      <c r="AT16" s="11">
        <f t="shared" si="1"/>
        <v>5</v>
      </c>
      <c r="AU16" s="11">
        <f t="shared" si="2"/>
        <v>5</v>
      </c>
      <c r="AV16" s="11">
        <f t="shared" si="3"/>
        <v>5</v>
      </c>
      <c r="AW16" s="11">
        <f t="shared" si="4"/>
        <v>5</v>
      </c>
      <c r="AX16" s="11">
        <f t="shared" si="5"/>
        <v>5</v>
      </c>
      <c r="AY16" s="11">
        <f t="shared" si="10"/>
        <v>5</v>
      </c>
      <c r="AZ16" s="11">
        <f t="shared" si="11"/>
        <v>5</v>
      </c>
      <c r="BA16" s="11">
        <f t="shared" si="12"/>
        <v>5</v>
      </c>
      <c r="BB16" s="11">
        <f t="shared" si="13"/>
        <v>5</v>
      </c>
      <c r="BC16" s="11">
        <f t="shared" si="14"/>
        <v>5</v>
      </c>
      <c r="BD16" s="11">
        <f t="shared" si="15"/>
        <v>5</v>
      </c>
      <c r="BE16" s="11">
        <f t="shared" si="16"/>
        <v>5</v>
      </c>
      <c r="BF16" s="7"/>
      <c r="BG16" s="12" t="s">
        <v>49</v>
      </c>
      <c r="BH16" s="29">
        <f t="shared" si="17"/>
        <v>5</v>
      </c>
      <c r="BI16" s="29">
        <f t="shared" si="18"/>
        <v>0</v>
      </c>
      <c r="BJ16" s="29">
        <f t="shared" si="6"/>
        <v>5</v>
      </c>
      <c r="BK16" s="29">
        <f t="shared" si="19"/>
        <v>5</v>
      </c>
      <c r="BL16" s="29">
        <f t="shared" si="20"/>
        <v>0</v>
      </c>
      <c r="BM16" s="29">
        <f t="shared" si="7"/>
        <v>5</v>
      </c>
      <c r="BN16" s="29">
        <f t="shared" si="8"/>
        <v>5</v>
      </c>
      <c r="BO16" s="29">
        <f t="shared" si="9"/>
        <v>5</v>
      </c>
      <c r="BP16" s="29">
        <f t="shared" si="21"/>
        <v>5</v>
      </c>
      <c r="BQ16" s="74">
        <f t="shared" si="22"/>
        <v>0</v>
      </c>
      <c r="BR16" s="90"/>
    </row>
    <row r="17" spans="1:70" ht="12.75">
      <c r="A17" s="90"/>
      <c r="B17" s="84" t="s">
        <v>50</v>
      </c>
      <c r="C17" s="27"/>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53"/>
      <c r="AR17" s="1"/>
      <c r="AS17" s="11">
        <f t="shared" si="0"/>
        <v>5</v>
      </c>
      <c r="AT17" s="11">
        <f t="shared" si="1"/>
        <v>5</v>
      </c>
      <c r="AU17" s="11">
        <f t="shared" si="2"/>
        <v>5</v>
      </c>
      <c r="AV17" s="11">
        <f t="shared" si="3"/>
        <v>5</v>
      </c>
      <c r="AW17" s="11">
        <f t="shared" si="4"/>
        <v>5</v>
      </c>
      <c r="AX17" s="11">
        <f t="shared" si="5"/>
        <v>5</v>
      </c>
      <c r="AY17" s="11">
        <f t="shared" si="10"/>
        <v>5</v>
      </c>
      <c r="AZ17" s="11">
        <f t="shared" si="11"/>
        <v>5</v>
      </c>
      <c r="BA17" s="11">
        <f t="shared" si="12"/>
        <v>5</v>
      </c>
      <c r="BB17" s="11">
        <f t="shared" si="13"/>
        <v>5</v>
      </c>
      <c r="BC17" s="11">
        <f t="shared" si="14"/>
        <v>5</v>
      </c>
      <c r="BD17" s="11">
        <f t="shared" si="15"/>
        <v>5</v>
      </c>
      <c r="BE17" s="11">
        <f t="shared" si="16"/>
        <v>5</v>
      </c>
      <c r="BF17" s="7"/>
      <c r="BG17" s="12" t="s">
        <v>50</v>
      </c>
      <c r="BH17" s="29">
        <f t="shared" si="17"/>
        <v>5</v>
      </c>
      <c r="BI17" s="29">
        <f t="shared" si="18"/>
        <v>0</v>
      </c>
      <c r="BJ17" s="29">
        <f t="shared" si="6"/>
        <v>5</v>
      </c>
      <c r="BK17" s="29">
        <f t="shared" si="19"/>
        <v>5</v>
      </c>
      <c r="BL17" s="29">
        <f t="shared" si="20"/>
        <v>0</v>
      </c>
      <c r="BM17" s="29">
        <f t="shared" si="7"/>
        <v>5</v>
      </c>
      <c r="BN17" s="29">
        <f t="shared" si="8"/>
        <v>5</v>
      </c>
      <c r="BO17" s="29">
        <f t="shared" si="9"/>
        <v>5</v>
      </c>
      <c r="BP17" s="29">
        <f t="shared" si="21"/>
        <v>5</v>
      </c>
      <c r="BQ17" s="74">
        <f t="shared" si="22"/>
        <v>0</v>
      </c>
      <c r="BR17" s="90"/>
    </row>
    <row r="18" spans="1:70" ht="12.75">
      <c r="A18" s="90"/>
      <c r="B18" s="84" t="s">
        <v>51</v>
      </c>
      <c r="C18" s="27"/>
      <c r="D18" s="27"/>
      <c r="E18" s="27"/>
      <c r="F18" s="27"/>
      <c r="G18" s="27"/>
      <c r="H18" s="27"/>
      <c r="I18" s="27"/>
      <c r="J18" s="27"/>
      <c r="K18" s="27"/>
      <c r="L18" s="27"/>
      <c r="M18" s="27"/>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53"/>
      <c r="AR18" s="1"/>
      <c r="AS18" s="11">
        <f t="shared" si="0"/>
        <v>5</v>
      </c>
      <c r="AT18" s="11">
        <f t="shared" si="1"/>
        <v>5</v>
      </c>
      <c r="AU18" s="11">
        <f t="shared" si="2"/>
        <v>5</v>
      </c>
      <c r="AV18" s="11">
        <f t="shared" si="3"/>
        <v>5</v>
      </c>
      <c r="AW18" s="11">
        <f t="shared" si="4"/>
        <v>5</v>
      </c>
      <c r="AX18" s="11">
        <f t="shared" si="5"/>
        <v>5</v>
      </c>
      <c r="AY18" s="11">
        <f t="shared" si="10"/>
        <v>5</v>
      </c>
      <c r="AZ18" s="11">
        <f t="shared" si="11"/>
        <v>5</v>
      </c>
      <c r="BA18" s="11">
        <f t="shared" si="12"/>
        <v>5</v>
      </c>
      <c r="BB18" s="11">
        <f t="shared" si="13"/>
        <v>5</v>
      </c>
      <c r="BC18" s="11">
        <f t="shared" si="14"/>
        <v>5</v>
      </c>
      <c r="BD18" s="11">
        <f t="shared" si="15"/>
        <v>5</v>
      </c>
      <c r="BE18" s="11">
        <f t="shared" si="16"/>
        <v>5</v>
      </c>
      <c r="BF18" s="7"/>
      <c r="BG18" s="12" t="s">
        <v>51</v>
      </c>
      <c r="BH18" s="29">
        <f t="shared" si="17"/>
        <v>5</v>
      </c>
      <c r="BI18" s="29">
        <f t="shared" si="18"/>
        <v>0</v>
      </c>
      <c r="BJ18" s="29">
        <f t="shared" si="6"/>
        <v>5</v>
      </c>
      <c r="BK18" s="29">
        <f t="shared" si="19"/>
        <v>5</v>
      </c>
      <c r="BL18" s="29">
        <f t="shared" si="20"/>
        <v>0</v>
      </c>
      <c r="BM18" s="29">
        <f t="shared" si="7"/>
        <v>5</v>
      </c>
      <c r="BN18" s="29">
        <f t="shared" si="8"/>
        <v>5</v>
      </c>
      <c r="BO18" s="29">
        <f t="shared" si="9"/>
        <v>5</v>
      </c>
      <c r="BP18" s="29">
        <f t="shared" si="21"/>
        <v>5</v>
      </c>
      <c r="BQ18" s="74">
        <f t="shared" si="22"/>
        <v>0</v>
      </c>
      <c r="BR18" s="90"/>
    </row>
    <row r="19" spans="1:70" ht="12.75">
      <c r="A19" s="90"/>
      <c r="B19" s="84" t="s">
        <v>52</v>
      </c>
      <c r="C19" s="27"/>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53"/>
      <c r="AR19" s="1"/>
      <c r="AS19" s="11">
        <f t="shared" si="0"/>
        <v>5</v>
      </c>
      <c r="AT19" s="11">
        <f t="shared" si="1"/>
        <v>5</v>
      </c>
      <c r="AU19" s="11">
        <f t="shared" si="2"/>
        <v>5</v>
      </c>
      <c r="AV19" s="11">
        <f t="shared" si="3"/>
        <v>5</v>
      </c>
      <c r="AW19" s="11">
        <f t="shared" si="4"/>
        <v>5</v>
      </c>
      <c r="AX19" s="11">
        <f t="shared" si="5"/>
        <v>5</v>
      </c>
      <c r="AY19" s="11">
        <f t="shared" si="10"/>
        <v>5</v>
      </c>
      <c r="AZ19" s="11">
        <f t="shared" si="11"/>
        <v>5</v>
      </c>
      <c r="BA19" s="11">
        <f t="shared" si="12"/>
        <v>5</v>
      </c>
      <c r="BB19" s="11">
        <f t="shared" si="13"/>
        <v>5</v>
      </c>
      <c r="BC19" s="11">
        <f t="shared" si="14"/>
        <v>5</v>
      </c>
      <c r="BD19" s="11">
        <f t="shared" si="15"/>
        <v>5</v>
      </c>
      <c r="BE19" s="11">
        <f t="shared" si="16"/>
        <v>5</v>
      </c>
      <c r="BF19" s="7"/>
      <c r="BG19" s="12" t="s">
        <v>52</v>
      </c>
      <c r="BH19" s="29">
        <f t="shared" si="17"/>
        <v>5</v>
      </c>
      <c r="BI19" s="29">
        <f t="shared" si="18"/>
        <v>0</v>
      </c>
      <c r="BJ19" s="29">
        <f t="shared" si="6"/>
        <v>5</v>
      </c>
      <c r="BK19" s="29">
        <f t="shared" si="19"/>
        <v>5</v>
      </c>
      <c r="BL19" s="29">
        <f t="shared" si="20"/>
        <v>0</v>
      </c>
      <c r="BM19" s="29">
        <f t="shared" si="7"/>
        <v>5</v>
      </c>
      <c r="BN19" s="29">
        <f t="shared" si="8"/>
        <v>5</v>
      </c>
      <c r="BO19" s="29">
        <f t="shared" si="9"/>
        <v>5</v>
      </c>
      <c r="BP19" s="29">
        <f t="shared" si="21"/>
        <v>5</v>
      </c>
      <c r="BQ19" s="74">
        <f t="shared" si="22"/>
        <v>0</v>
      </c>
      <c r="BR19" s="90"/>
    </row>
    <row r="20" spans="1:70" ht="12.75">
      <c r="A20" s="90"/>
      <c r="B20" s="84" t="s">
        <v>53</v>
      </c>
      <c r="C20" s="27"/>
      <c r="D20" s="27"/>
      <c r="E20" s="27"/>
      <c r="F20" s="27"/>
      <c r="G20" s="27"/>
      <c r="H20" s="27"/>
      <c r="I20" s="27"/>
      <c r="J20" s="27"/>
      <c r="K20" s="27"/>
      <c r="L20" s="27"/>
      <c r="M20" s="27"/>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53"/>
      <c r="AR20" s="1"/>
      <c r="AS20" s="11">
        <f t="shared" si="0"/>
        <v>5</v>
      </c>
      <c r="AT20" s="11">
        <f t="shared" si="1"/>
        <v>5</v>
      </c>
      <c r="AU20" s="11">
        <f t="shared" si="2"/>
        <v>5</v>
      </c>
      <c r="AV20" s="11">
        <f t="shared" si="3"/>
        <v>5</v>
      </c>
      <c r="AW20" s="11">
        <f t="shared" si="4"/>
        <v>5</v>
      </c>
      <c r="AX20" s="11">
        <f t="shared" si="5"/>
        <v>5</v>
      </c>
      <c r="AY20" s="11">
        <f t="shared" si="10"/>
        <v>5</v>
      </c>
      <c r="AZ20" s="11">
        <f t="shared" si="11"/>
        <v>5</v>
      </c>
      <c r="BA20" s="11">
        <f t="shared" si="12"/>
        <v>5</v>
      </c>
      <c r="BB20" s="11">
        <f t="shared" si="13"/>
        <v>5</v>
      </c>
      <c r="BC20" s="11">
        <f t="shared" si="14"/>
        <v>5</v>
      </c>
      <c r="BD20" s="11">
        <f t="shared" si="15"/>
        <v>5</v>
      </c>
      <c r="BE20" s="11">
        <f t="shared" si="16"/>
        <v>5</v>
      </c>
      <c r="BF20" s="7"/>
      <c r="BG20" s="12" t="s">
        <v>53</v>
      </c>
      <c r="BH20" s="29">
        <f t="shared" si="17"/>
        <v>5</v>
      </c>
      <c r="BI20" s="29">
        <f t="shared" si="18"/>
        <v>0</v>
      </c>
      <c r="BJ20" s="29">
        <f t="shared" si="6"/>
        <v>5</v>
      </c>
      <c r="BK20" s="29">
        <f t="shared" si="19"/>
        <v>5</v>
      </c>
      <c r="BL20" s="29">
        <f t="shared" si="20"/>
        <v>0</v>
      </c>
      <c r="BM20" s="29">
        <f t="shared" si="7"/>
        <v>5</v>
      </c>
      <c r="BN20" s="29">
        <f t="shared" si="8"/>
        <v>5</v>
      </c>
      <c r="BO20" s="29">
        <f t="shared" si="9"/>
        <v>5</v>
      </c>
      <c r="BP20" s="29">
        <f t="shared" si="21"/>
        <v>5</v>
      </c>
      <c r="BQ20" s="74">
        <f t="shared" si="22"/>
        <v>0</v>
      </c>
      <c r="BR20" s="90"/>
    </row>
    <row r="21" spans="1:70" ht="12.75">
      <c r="A21" s="90"/>
      <c r="B21" s="84" t="s">
        <v>54</v>
      </c>
      <c r="C21" s="27"/>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53"/>
      <c r="AR21" s="1"/>
      <c r="AS21" s="11">
        <f t="shared" si="0"/>
        <v>5</v>
      </c>
      <c r="AT21" s="11">
        <f t="shared" si="1"/>
        <v>5</v>
      </c>
      <c r="AU21" s="11">
        <f t="shared" si="2"/>
        <v>5</v>
      </c>
      <c r="AV21" s="11">
        <f t="shared" si="3"/>
        <v>5</v>
      </c>
      <c r="AW21" s="11">
        <f t="shared" si="4"/>
        <v>5</v>
      </c>
      <c r="AX21" s="11">
        <f t="shared" si="5"/>
        <v>5</v>
      </c>
      <c r="AY21" s="11">
        <f t="shared" si="10"/>
        <v>5</v>
      </c>
      <c r="AZ21" s="11">
        <f t="shared" si="11"/>
        <v>5</v>
      </c>
      <c r="BA21" s="11">
        <f t="shared" si="12"/>
        <v>5</v>
      </c>
      <c r="BB21" s="11">
        <f t="shared" si="13"/>
        <v>5</v>
      </c>
      <c r="BC21" s="11">
        <f t="shared" si="14"/>
        <v>5</v>
      </c>
      <c r="BD21" s="11">
        <f t="shared" si="15"/>
        <v>5</v>
      </c>
      <c r="BE21" s="11">
        <f t="shared" si="16"/>
        <v>5</v>
      </c>
      <c r="BF21" s="7"/>
      <c r="BG21" s="12" t="s">
        <v>54</v>
      </c>
      <c r="BH21" s="29">
        <f t="shared" si="17"/>
        <v>5</v>
      </c>
      <c r="BI21" s="29">
        <f t="shared" si="18"/>
        <v>0</v>
      </c>
      <c r="BJ21" s="29">
        <f t="shared" si="6"/>
        <v>5</v>
      </c>
      <c r="BK21" s="29">
        <f t="shared" si="19"/>
        <v>5</v>
      </c>
      <c r="BL21" s="29">
        <f t="shared" si="20"/>
        <v>0</v>
      </c>
      <c r="BM21" s="29">
        <f t="shared" si="7"/>
        <v>5</v>
      </c>
      <c r="BN21" s="29">
        <f t="shared" si="8"/>
        <v>5</v>
      </c>
      <c r="BO21" s="29">
        <f t="shared" si="9"/>
        <v>5</v>
      </c>
      <c r="BP21" s="29">
        <f t="shared" si="21"/>
        <v>5</v>
      </c>
      <c r="BQ21" s="74">
        <f t="shared" si="22"/>
        <v>0</v>
      </c>
      <c r="BR21" s="90"/>
    </row>
    <row r="22" spans="1:70" ht="12.75">
      <c r="A22" s="90"/>
      <c r="B22" s="84" t="s">
        <v>55</v>
      </c>
      <c r="C22" s="27"/>
      <c r="D22" s="27"/>
      <c r="E22" s="27"/>
      <c r="F22" s="27"/>
      <c r="G22" s="27"/>
      <c r="H22" s="27"/>
      <c r="I22" s="27"/>
      <c r="J22" s="27"/>
      <c r="K22" s="27"/>
      <c r="L22" s="27"/>
      <c r="M22" s="27"/>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53"/>
      <c r="AR22" s="1"/>
      <c r="AS22" s="11">
        <f t="shared" si="0"/>
        <v>5</v>
      </c>
      <c r="AT22" s="11">
        <f t="shared" si="1"/>
        <v>5</v>
      </c>
      <c r="AU22" s="11">
        <f t="shared" si="2"/>
        <v>5</v>
      </c>
      <c r="AV22" s="11">
        <f t="shared" si="3"/>
        <v>5</v>
      </c>
      <c r="AW22" s="11">
        <f t="shared" si="4"/>
        <v>5</v>
      </c>
      <c r="AX22" s="11">
        <f t="shared" si="5"/>
        <v>5</v>
      </c>
      <c r="AY22" s="11">
        <f t="shared" si="10"/>
        <v>5</v>
      </c>
      <c r="AZ22" s="11">
        <f t="shared" si="11"/>
        <v>5</v>
      </c>
      <c r="BA22" s="11">
        <f t="shared" si="12"/>
        <v>5</v>
      </c>
      <c r="BB22" s="11">
        <f t="shared" si="13"/>
        <v>5</v>
      </c>
      <c r="BC22" s="11">
        <f t="shared" si="14"/>
        <v>5</v>
      </c>
      <c r="BD22" s="11">
        <f t="shared" si="15"/>
        <v>5</v>
      </c>
      <c r="BE22" s="11">
        <f t="shared" si="16"/>
        <v>5</v>
      </c>
      <c r="BF22" s="7"/>
      <c r="BG22" s="12" t="s">
        <v>55</v>
      </c>
      <c r="BH22" s="29">
        <f t="shared" si="17"/>
        <v>5</v>
      </c>
      <c r="BI22" s="29">
        <f t="shared" si="18"/>
        <v>0</v>
      </c>
      <c r="BJ22" s="29">
        <f t="shared" si="6"/>
        <v>5</v>
      </c>
      <c r="BK22" s="29">
        <f t="shared" si="19"/>
        <v>5</v>
      </c>
      <c r="BL22" s="29">
        <f t="shared" si="20"/>
        <v>0</v>
      </c>
      <c r="BM22" s="29">
        <f t="shared" si="7"/>
        <v>5</v>
      </c>
      <c r="BN22" s="29">
        <f t="shared" si="8"/>
        <v>5</v>
      </c>
      <c r="BO22" s="29">
        <f t="shared" si="9"/>
        <v>5</v>
      </c>
      <c r="BP22" s="29">
        <f t="shared" si="21"/>
        <v>5</v>
      </c>
      <c r="BQ22" s="74">
        <f t="shared" si="22"/>
        <v>0</v>
      </c>
      <c r="BR22" s="90"/>
    </row>
    <row r="23" spans="1:70" ht="12.75">
      <c r="A23" s="90"/>
      <c r="B23" s="84" t="s">
        <v>56</v>
      </c>
      <c r="C23" s="27"/>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53"/>
      <c r="AR23" s="1"/>
      <c r="AS23" s="11">
        <f t="shared" si="0"/>
        <v>5</v>
      </c>
      <c r="AT23" s="11">
        <f t="shared" si="1"/>
        <v>5</v>
      </c>
      <c r="AU23" s="11">
        <f t="shared" si="2"/>
        <v>5</v>
      </c>
      <c r="AV23" s="11">
        <f t="shared" si="3"/>
        <v>5</v>
      </c>
      <c r="AW23" s="11">
        <f t="shared" si="4"/>
        <v>5</v>
      </c>
      <c r="AX23" s="11">
        <f t="shared" si="5"/>
        <v>5</v>
      </c>
      <c r="AY23" s="11">
        <f t="shared" si="10"/>
        <v>5</v>
      </c>
      <c r="AZ23" s="11">
        <f t="shared" si="11"/>
        <v>5</v>
      </c>
      <c r="BA23" s="11">
        <f t="shared" si="12"/>
        <v>5</v>
      </c>
      <c r="BB23" s="11">
        <f t="shared" si="13"/>
        <v>5</v>
      </c>
      <c r="BC23" s="11">
        <f t="shared" si="14"/>
        <v>5</v>
      </c>
      <c r="BD23" s="11">
        <f t="shared" si="15"/>
        <v>5</v>
      </c>
      <c r="BE23" s="11">
        <f t="shared" si="16"/>
        <v>5</v>
      </c>
      <c r="BF23" s="7"/>
      <c r="BG23" s="12" t="s">
        <v>56</v>
      </c>
      <c r="BH23" s="29">
        <f t="shared" si="17"/>
        <v>5</v>
      </c>
      <c r="BI23" s="29">
        <f t="shared" si="18"/>
        <v>0</v>
      </c>
      <c r="BJ23" s="29">
        <f t="shared" si="6"/>
        <v>5</v>
      </c>
      <c r="BK23" s="29">
        <f t="shared" si="19"/>
        <v>5</v>
      </c>
      <c r="BL23" s="29">
        <f t="shared" si="20"/>
        <v>0</v>
      </c>
      <c r="BM23" s="29">
        <f t="shared" si="7"/>
        <v>5</v>
      </c>
      <c r="BN23" s="29">
        <f t="shared" si="8"/>
        <v>5</v>
      </c>
      <c r="BO23" s="29">
        <f t="shared" si="9"/>
        <v>5</v>
      </c>
      <c r="BP23" s="29">
        <f t="shared" si="21"/>
        <v>5</v>
      </c>
      <c r="BQ23" s="74">
        <f t="shared" si="22"/>
        <v>0</v>
      </c>
      <c r="BR23" s="90"/>
    </row>
    <row r="24" spans="1:70" ht="12.75">
      <c r="A24" s="90"/>
      <c r="B24" s="84" t="s">
        <v>57</v>
      </c>
      <c r="C24" s="27"/>
      <c r="D24" s="27"/>
      <c r="E24" s="27"/>
      <c r="F24" s="27"/>
      <c r="G24" s="27"/>
      <c r="H24" s="27"/>
      <c r="I24" s="27"/>
      <c r="J24" s="27"/>
      <c r="K24" s="27"/>
      <c r="L24" s="27"/>
      <c r="M24" s="27"/>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53"/>
      <c r="AR24" s="1"/>
      <c r="AS24" s="11">
        <f t="shared" si="0"/>
        <v>5</v>
      </c>
      <c r="AT24" s="11">
        <f t="shared" si="1"/>
        <v>5</v>
      </c>
      <c r="AU24" s="11">
        <f t="shared" si="2"/>
        <v>5</v>
      </c>
      <c r="AV24" s="11">
        <f t="shared" si="3"/>
        <v>5</v>
      </c>
      <c r="AW24" s="11">
        <f t="shared" si="4"/>
        <v>5</v>
      </c>
      <c r="AX24" s="11">
        <f t="shared" si="5"/>
        <v>5</v>
      </c>
      <c r="AY24" s="11">
        <f t="shared" si="10"/>
        <v>5</v>
      </c>
      <c r="AZ24" s="11">
        <f t="shared" si="11"/>
        <v>5</v>
      </c>
      <c r="BA24" s="11">
        <f t="shared" si="12"/>
        <v>5</v>
      </c>
      <c r="BB24" s="11">
        <f t="shared" si="13"/>
        <v>5</v>
      </c>
      <c r="BC24" s="11">
        <f t="shared" si="14"/>
        <v>5</v>
      </c>
      <c r="BD24" s="11">
        <f t="shared" si="15"/>
        <v>5</v>
      </c>
      <c r="BE24" s="11">
        <f t="shared" si="16"/>
        <v>5</v>
      </c>
      <c r="BF24" s="7"/>
      <c r="BG24" s="12" t="s">
        <v>57</v>
      </c>
      <c r="BH24" s="29">
        <f t="shared" si="17"/>
        <v>5</v>
      </c>
      <c r="BI24" s="29">
        <f t="shared" si="18"/>
        <v>0</v>
      </c>
      <c r="BJ24" s="29">
        <f t="shared" si="6"/>
        <v>5</v>
      </c>
      <c r="BK24" s="29">
        <f t="shared" si="19"/>
        <v>5</v>
      </c>
      <c r="BL24" s="29">
        <f t="shared" si="20"/>
        <v>0</v>
      </c>
      <c r="BM24" s="29">
        <f t="shared" si="7"/>
        <v>5</v>
      </c>
      <c r="BN24" s="29">
        <f t="shared" si="8"/>
        <v>5</v>
      </c>
      <c r="BO24" s="29">
        <f t="shared" si="9"/>
        <v>5</v>
      </c>
      <c r="BP24" s="29">
        <f t="shared" si="21"/>
        <v>5</v>
      </c>
      <c r="BQ24" s="74">
        <f t="shared" si="22"/>
        <v>0</v>
      </c>
      <c r="BR24" s="90"/>
    </row>
    <row r="25" spans="1:70" ht="12.75">
      <c r="A25" s="90"/>
      <c r="B25" s="84" t="s">
        <v>60</v>
      </c>
      <c r="C25" s="2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53"/>
      <c r="AR25" s="1"/>
      <c r="AS25" s="11">
        <f t="shared" si="0"/>
        <v>5</v>
      </c>
      <c r="AT25" s="11">
        <f t="shared" si="1"/>
        <v>5</v>
      </c>
      <c r="AU25" s="11">
        <f t="shared" si="2"/>
        <v>5</v>
      </c>
      <c r="AV25" s="11">
        <f t="shared" si="3"/>
        <v>5</v>
      </c>
      <c r="AW25" s="11">
        <f t="shared" si="4"/>
        <v>5</v>
      </c>
      <c r="AX25" s="11">
        <f t="shared" si="5"/>
        <v>5</v>
      </c>
      <c r="AY25" s="11">
        <f t="shared" si="10"/>
        <v>5</v>
      </c>
      <c r="AZ25" s="11">
        <f t="shared" si="11"/>
        <v>5</v>
      </c>
      <c r="BA25" s="11">
        <f t="shared" si="12"/>
        <v>5</v>
      </c>
      <c r="BB25" s="11">
        <f t="shared" si="13"/>
        <v>5</v>
      </c>
      <c r="BC25" s="11">
        <f t="shared" si="14"/>
        <v>5</v>
      </c>
      <c r="BD25" s="11">
        <f t="shared" si="15"/>
        <v>5</v>
      </c>
      <c r="BE25" s="11">
        <f t="shared" si="16"/>
        <v>5</v>
      </c>
      <c r="BF25" s="7"/>
      <c r="BG25" s="12" t="s">
        <v>60</v>
      </c>
      <c r="BH25" s="29">
        <f t="shared" si="17"/>
        <v>5</v>
      </c>
      <c r="BI25" s="29">
        <f t="shared" si="18"/>
        <v>0</v>
      </c>
      <c r="BJ25" s="29">
        <f t="shared" si="6"/>
        <v>5</v>
      </c>
      <c r="BK25" s="29">
        <f t="shared" si="19"/>
        <v>5</v>
      </c>
      <c r="BL25" s="29">
        <f t="shared" si="20"/>
        <v>0</v>
      </c>
      <c r="BM25" s="29">
        <f t="shared" si="7"/>
        <v>5</v>
      </c>
      <c r="BN25" s="29">
        <f t="shared" si="8"/>
        <v>5</v>
      </c>
      <c r="BO25" s="29">
        <f t="shared" si="9"/>
        <v>5</v>
      </c>
      <c r="BP25" s="29">
        <f t="shared" si="21"/>
        <v>5</v>
      </c>
      <c r="BQ25" s="74">
        <f t="shared" si="22"/>
        <v>0</v>
      </c>
      <c r="BR25" s="90"/>
    </row>
    <row r="26" spans="1:70" ht="12.75">
      <c r="A26" s="90"/>
      <c r="B26" s="84" t="s">
        <v>58</v>
      </c>
      <c r="C26" s="27"/>
      <c r="D26" s="27"/>
      <c r="E26" s="27"/>
      <c r="F26" s="27"/>
      <c r="G26" s="27"/>
      <c r="H26" s="27"/>
      <c r="I26" s="27"/>
      <c r="J26" s="27"/>
      <c r="K26" s="27"/>
      <c r="L26" s="27"/>
      <c r="M26" s="27"/>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53"/>
      <c r="AR26" s="1"/>
      <c r="AS26" s="11">
        <f t="shared" si="0"/>
        <v>5</v>
      </c>
      <c r="AT26" s="11">
        <f t="shared" si="1"/>
        <v>5</v>
      </c>
      <c r="AU26" s="11">
        <f t="shared" si="2"/>
        <v>5</v>
      </c>
      <c r="AV26" s="11">
        <f t="shared" si="3"/>
        <v>5</v>
      </c>
      <c r="AW26" s="11">
        <f t="shared" si="4"/>
        <v>5</v>
      </c>
      <c r="AX26" s="11">
        <f t="shared" si="5"/>
        <v>5</v>
      </c>
      <c r="AY26" s="11">
        <f t="shared" si="10"/>
        <v>5</v>
      </c>
      <c r="AZ26" s="11">
        <f t="shared" si="11"/>
        <v>5</v>
      </c>
      <c r="BA26" s="11">
        <f t="shared" si="12"/>
        <v>5</v>
      </c>
      <c r="BB26" s="11">
        <f t="shared" si="13"/>
        <v>5</v>
      </c>
      <c r="BC26" s="11">
        <f t="shared" si="14"/>
        <v>5</v>
      </c>
      <c r="BD26" s="11">
        <f t="shared" si="15"/>
        <v>5</v>
      </c>
      <c r="BE26" s="11">
        <f t="shared" si="16"/>
        <v>5</v>
      </c>
      <c r="BF26" s="7"/>
      <c r="BG26" s="12" t="s">
        <v>58</v>
      </c>
      <c r="BH26" s="29">
        <f t="shared" si="17"/>
        <v>5</v>
      </c>
      <c r="BI26" s="29">
        <f t="shared" si="18"/>
        <v>0</v>
      </c>
      <c r="BJ26" s="29">
        <f t="shared" si="6"/>
        <v>5</v>
      </c>
      <c r="BK26" s="29">
        <f t="shared" si="19"/>
        <v>5</v>
      </c>
      <c r="BL26" s="29">
        <f t="shared" si="20"/>
        <v>0</v>
      </c>
      <c r="BM26" s="29">
        <f t="shared" si="7"/>
        <v>5</v>
      </c>
      <c r="BN26" s="29">
        <f t="shared" si="8"/>
        <v>5</v>
      </c>
      <c r="BO26" s="29">
        <f t="shared" si="9"/>
        <v>5</v>
      </c>
      <c r="BP26" s="29">
        <f t="shared" si="21"/>
        <v>5</v>
      </c>
      <c r="BQ26" s="74">
        <f t="shared" si="22"/>
        <v>0</v>
      </c>
      <c r="BR26" s="90"/>
    </row>
    <row r="27" spans="1:70" ht="12.75">
      <c r="A27" s="90"/>
      <c r="B27" s="84" t="s">
        <v>59</v>
      </c>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53"/>
      <c r="AR27" s="1"/>
      <c r="AS27" s="11">
        <f t="shared" si="0"/>
        <v>5</v>
      </c>
      <c r="AT27" s="11">
        <f t="shared" si="1"/>
        <v>5</v>
      </c>
      <c r="AU27" s="11">
        <f t="shared" si="2"/>
        <v>5</v>
      </c>
      <c r="AV27" s="11">
        <f t="shared" si="3"/>
        <v>5</v>
      </c>
      <c r="AW27" s="11">
        <f t="shared" si="4"/>
        <v>5</v>
      </c>
      <c r="AX27" s="11">
        <f t="shared" si="5"/>
        <v>5</v>
      </c>
      <c r="AY27" s="11">
        <f t="shared" si="10"/>
        <v>5</v>
      </c>
      <c r="AZ27" s="11">
        <f t="shared" si="11"/>
        <v>5</v>
      </c>
      <c r="BA27" s="11">
        <f t="shared" si="12"/>
        <v>5</v>
      </c>
      <c r="BB27" s="11">
        <f t="shared" si="13"/>
        <v>5</v>
      </c>
      <c r="BC27" s="11">
        <f t="shared" si="14"/>
        <v>5</v>
      </c>
      <c r="BD27" s="11">
        <f t="shared" si="15"/>
        <v>5</v>
      </c>
      <c r="BE27" s="11">
        <f t="shared" si="16"/>
        <v>5</v>
      </c>
      <c r="BF27" s="7"/>
      <c r="BG27" s="12" t="s">
        <v>59</v>
      </c>
      <c r="BH27" s="29">
        <f t="shared" si="17"/>
        <v>5</v>
      </c>
      <c r="BI27" s="29">
        <f t="shared" si="18"/>
        <v>0</v>
      </c>
      <c r="BJ27" s="29">
        <f t="shared" si="6"/>
        <v>5</v>
      </c>
      <c r="BK27" s="29">
        <f t="shared" si="19"/>
        <v>5</v>
      </c>
      <c r="BL27" s="29">
        <f t="shared" si="20"/>
        <v>0</v>
      </c>
      <c r="BM27" s="29">
        <f t="shared" si="7"/>
        <v>5</v>
      </c>
      <c r="BN27" s="29">
        <f t="shared" si="8"/>
        <v>5</v>
      </c>
      <c r="BO27" s="29">
        <f t="shared" si="9"/>
        <v>5</v>
      </c>
      <c r="BP27" s="29">
        <f t="shared" si="21"/>
        <v>5</v>
      </c>
      <c r="BQ27" s="74">
        <f t="shared" si="22"/>
        <v>0</v>
      </c>
      <c r="BR27" s="90"/>
    </row>
    <row r="28" spans="1:70" ht="12.75">
      <c r="A28" s="90"/>
      <c r="B28" s="84" t="s">
        <v>61</v>
      </c>
      <c r="C28" s="27"/>
      <c r="D28" s="27"/>
      <c r="E28" s="27"/>
      <c r="F28" s="27"/>
      <c r="G28" s="27"/>
      <c r="H28" s="27"/>
      <c r="I28" s="27"/>
      <c r="J28" s="27"/>
      <c r="K28" s="27"/>
      <c r="L28" s="27"/>
      <c r="M28" s="27"/>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53"/>
      <c r="AR28" s="1"/>
      <c r="AS28" s="11">
        <f t="shared" si="0"/>
        <v>5</v>
      </c>
      <c r="AT28" s="11">
        <f t="shared" si="1"/>
        <v>5</v>
      </c>
      <c r="AU28" s="11">
        <f t="shared" si="2"/>
        <v>5</v>
      </c>
      <c r="AV28" s="11">
        <f t="shared" si="3"/>
        <v>5</v>
      </c>
      <c r="AW28" s="11">
        <f t="shared" si="4"/>
        <v>5</v>
      </c>
      <c r="AX28" s="11">
        <f t="shared" si="5"/>
        <v>5</v>
      </c>
      <c r="AY28" s="11">
        <f t="shared" si="10"/>
        <v>5</v>
      </c>
      <c r="AZ28" s="11">
        <f t="shared" si="11"/>
        <v>5</v>
      </c>
      <c r="BA28" s="11">
        <f t="shared" si="12"/>
        <v>5</v>
      </c>
      <c r="BB28" s="11">
        <f t="shared" si="13"/>
        <v>5</v>
      </c>
      <c r="BC28" s="11">
        <f t="shared" si="14"/>
        <v>5</v>
      </c>
      <c r="BD28" s="11">
        <f t="shared" si="15"/>
        <v>5</v>
      </c>
      <c r="BE28" s="11">
        <f t="shared" si="16"/>
        <v>5</v>
      </c>
      <c r="BF28" s="7"/>
      <c r="BG28" s="12" t="s">
        <v>61</v>
      </c>
      <c r="BH28" s="29">
        <f t="shared" si="17"/>
        <v>5</v>
      </c>
      <c r="BI28" s="29">
        <f t="shared" si="18"/>
        <v>0</v>
      </c>
      <c r="BJ28" s="29">
        <f t="shared" si="6"/>
        <v>5</v>
      </c>
      <c r="BK28" s="29">
        <f t="shared" si="19"/>
        <v>5</v>
      </c>
      <c r="BL28" s="29">
        <f t="shared" si="20"/>
        <v>0</v>
      </c>
      <c r="BM28" s="29">
        <f t="shared" si="7"/>
        <v>5</v>
      </c>
      <c r="BN28" s="29">
        <f t="shared" si="8"/>
        <v>5</v>
      </c>
      <c r="BO28" s="29">
        <f t="shared" si="9"/>
        <v>5</v>
      </c>
      <c r="BP28" s="29">
        <f t="shared" si="21"/>
        <v>5</v>
      </c>
      <c r="BQ28" s="74">
        <f t="shared" si="22"/>
        <v>0</v>
      </c>
      <c r="BR28" s="90"/>
    </row>
    <row r="29" spans="1:70" ht="12.75">
      <c r="A29" s="90"/>
      <c r="B29" s="84" t="s">
        <v>62</v>
      </c>
      <c r="C29" s="27"/>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53"/>
      <c r="AR29" s="1"/>
      <c r="AS29" s="11">
        <f t="shared" si="0"/>
        <v>5</v>
      </c>
      <c r="AT29" s="11">
        <f t="shared" si="1"/>
        <v>5</v>
      </c>
      <c r="AU29" s="11">
        <f t="shared" si="2"/>
        <v>5</v>
      </c>
      <c r="AV29" s="11">
        <f t="shared" si="3"/>
        <v>5</v>
      </c>
      <c r="AW29" s="11">
        <f t="shared" si="4"/>
        <v>5</v>
      </c>
      <c r="AX29" s="11">
        <f t="shared" si="5"/>
        <v>5</v>
      </c>
      <c r="AY29" s="11">
        <f t="shared" si="10"/>
        <v>5</v>
      </c>
      <c r="AZ29" s="11">
        <f t="shared" si="11"/>
        <v>5</v>
      </c>
      <c r="BA29" s="11">
        <f t="shared" si="12"/>
        <v>5</v>
      </c>
      <c r="BB29" s="11">
        <f t="shared" si="13"/>
        <v>5</v>
      </c>
      <c r="BC29" s="11">
        <f t="shared" si="14"/>
        <v>5</v>
      </c>
      <c r="BD29" s="11">
        <f t="shared" si="15"/>
        <v>5</v>
      </c>
      <c r="BE29" s="11">
        <f t="shared" si="16"/>
        <v>5</v>
      </c>
      <c r="BF29" s="7"/>
      <c r="BG29" s="12" t="s">
        <v>62</v>
      </c>
      <c r="BH29" s="29">
        <f t="shared" si="17"/>
        <v>5</v>
      </c>
      <c r="BI29" s="29">
        <f t="shared" si="18"/>
        <v>0</v>
      </c>
      <c r="BJ29" s="29">
        <f t="shared" si="6"/>
        <v>5</v>
      </c>
      <c r="BK29" s="29">
        <f t="shared" si="19"/>
        <v>5</v>
      </c>
      <c r="BL29" s="29">
        <f t="shared" si="20"/>
        <v>0</v>
      </c>
      <c r="BM29" s="29">
        <f t="shared" si="7"/>
        <v>5</v>
      </c>
      <c r="BN29" s="29">
        <f t="shared" si="8"/>
        <v>5</v>
      </c>
      <c r="BO29" s="29">
        <f t="shared" si="9"/>
        <v>5</v>
      </c>
      <c r="BP29" s="29">
        <f t="shared" si="21"/>
        <v>5</v>
      </c>
      <c r="BQ29" s="74">
        <f t="shared" si="22"/>
        <v>0</v>
      </c>
      <c r="BR29" s="90"/>
    </row>
    <row r="30" spans="1:70" ht="12.75">
      <c r="A30" s="90"/>
      <c r="B30" s="84" t="s">
        <v>63</v>
      </c>
      <c r="C30" s="27"/>
      <c r="D30" s="27"/>
      <c r="E30" s="27"/>
      <c r="F30" s="27"/>
      <c r="G30" s="27"/>
      <c r="H30" s="27"/>
      <c r="I30" s="27"/>
      <c r="J30" s="27"/>
      <c r="K30" s="27"/>
      <c r="L30" s="27"/>
      <c r="M30" s="27"/>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53"/>
      <c r="AR30" s="1"/>
      <c r="AS30" s="11">
        <f t="shared" si="0"/>
        <v>5</v>
      </c>
      <c r="AT30" s="11">
        <f t="shared" si="1"/>
        <v>5</v>
      </c>
      <c r="AU30" s="11">
        <f t="shared" si="2"/>
        <v>5</v>
      </c>
      <c r="AV30" s="11">
        <f t="shared" si="3"/>
        <v>5</v>
      </c>
      <c r="AW30" s="11">
        <f t="shared" si="4"/>
        <v>5</v>
      </c>
      <c r="AX30" s="11">
        <f t="shared" si="5"/>
        <v>5</v>
      </c>
      <c r="AY30" s="11">
        <f t="shared" si="10"/>
        <v>5</v>
      </c>
      <c r="AZ30" s="11">
        <f t="shared" si="11"/>
        <v>5</v>
      </c>
      <c r="BA30" s="11">
        <f t="shared" si="12"/>
        <v>5</v>
      </c>
      <c r="BB30" s="11">
        <f t="shared" si="13"/>
        <v>5</v>
      </c>
      <c r="BC30" s="11">
        <f t="shared" si="14"/>
        <v>5</v>
      </c>
      <c r="BD30" s="11">
        <f t="shared" si="15"/>
        <v>5</v>
      </c>
      <c r="BE30" s="11">
        <f t="shared" si="16"/>
        <v>5</v>
      </c>
      <c r="BF30" s="7"/>
      <c r="BG30" s="12" t="s">
        <v>63</v>
      </c>
      <c r="BH30" s="29">
        <f t="shared" si="17"/>
        <v>5</v>
      </c>
      <c r="BI30" s="29">
        <f t="shared" si="18"/>
        <v>0</v>
      </c>
      <c r="BJ30" s="29">
        <f t="shared" si="6"/>
        <v>5</v>
      </c>
      <c r="BK30" s="29">
        <f t="shared" si="19"/>
        <v>5</v>
      </c>
      <c r="BL30" s="29">
        <f t="shared" si="20"/>
        <v>0</v>
      </c>
      <c r="BM30" s="29">
        <f t="shared" si="7"/>
        <v>5</v>
      </c>
      <c r="BN30" s="29">
        <f t="shared" si="8"/>
        <v>5</v>
      </c>
      <c r="BO30" s="29">
        <f t="shared" si="9"/>
        <v>5</v>
      </c>
      <c r="BP30" s="29">
        <f t="shared" si="21"/>
        <v>5</v>
      </c>
      <c r="BQ30" s="74">
        <f t="shared" si="22"/>
        <v>0</v>
      </c>
      <c r="BR30" s="90"/>
    </row>
    <row r="31" spans="1:70" ht="12.75">
      <c r="A31" s="90"/>
      <c r="B31" s="84" t="s">
        <v>64</v>
      </c>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53"/>
      <c r="AR31" s="1"/>
      <c r="AS31" s="11">
        <f t="shared" si="0"/>
        <v>5</v>
      </c>
      <c r="AT31" s="11">
        <f t="shared" si="1"/>
        <v>5</v>
      </c>
      <c r="AU31" s="11">
        <f t="shared" si="2"/>
        <v>5</v>
      </c>
      <c r="AV31" s="11">
        <f t="shared" si="3"/>
        <v>5</v>
      </c>
      <c r="AW31" s="11">
        <f t="shared" si="4"/>
        <v>5</v>
      </c>
      <c r="AX31" s="11">
        <f t="shared" si="5"/>
        <v>5</v>
      </c>
      <c r="AY31" s="11">
        <f t="shared" si="10"/>
        <v>5</v>
      </c>
      <c r="AZ31" s="11">
        <f t="shared" si="11"/>
        <v>5</v>
      </c>
      <c r="BA31" s="11">
        <f t="shared" si="12"/>
        <v>5</v>
      </c>
      <c r="BB31" s="11">
        <f t="shared" si="13"/>
        <v>5</v>
      </c>
      <c r="BC31" s="11">
        <f t="shared" si="14"/>
        <v>5</v>
      </c>
      <c r="BD31" s="11">
        <f t="shared" si="15"/>
        <v>5</v>
      </c>
      <c r="BE31" s="11">
        <f t="shared" si="16"/>
        <v>5</v>
      </c>
      <c r="BF31" s="7"/>
      <c r="BG31" s="12" t="s">
        <v>64</v>
      </c>
      <c r="BH31" s="29">
        <f t="shared" si="17"/>
        <v>5</v>
      </c>
      <c r="BI31" s="29">
        <f t="shared" si="18"/>
        <v>0</v>
      </c>
      <c r="BJ31" s="29">
        <f t="shared" si="6"/>
        <v>5</v>
      </c>
      <c r="BK31" s="29">
        <f t="shared" si="19"/>
        <v>5</v>
      </c>
      <c r="BL31" s="29">
        <f t="shared" si="20"/>
        <v>0</v>
      </c>
      <c r="BM31" s="29">
        <f t="shared" si="7"/>
        <v>5</v>
      </c>
      <c r="BN31" s="29">
        <f t="shared" si="8"/>
        <v>5</v>
      </c>
      <c r="BO31" s="29">
        <f t="shared" si="9"/>
        <v>5</v>
      </c>
      <c r="BP31" s="29">
        <f t="shared" si="21"/>
        <v>5</v>
      </c>
      <c r="BQ31" s="74">
        <f t="shared" si="22"/>
        <v>0</v>
      </c>
      <c r="BR31" s="90"/>
    </row>
    <row r="32" spans="1:70" ht="12.75">
      <c r="A32" s="90"/>
      <c r="B32" s="84" t="s">
        <v>65</v>
      </c>
      <c r="C32" s="27"/>
      <c r="D32" s="27"/>
      <c r="E32" s="27"/>
      <c r="F32" s="27"/>
      <c r="G32" s="27"/>
      <c r="H32" s="27"/>
      <c r="I32" s="27"/>
      <c r="J32" s="27"/>
      <c r="K32" s="27"/>
      <c r="L32" s="27"/>
      <c r="M32" s="27"/>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53"/>
      <c r="AR32" s="1"/>
      <c r="AS32" s="11">
        <f t="shared" si="0"/>
        <v>5</v>
      </c>
      <c r="AT32" s="11">
        <f t="shared" si="1"/>
        <v>5</v>
      </c>
      <c r="AU32" s="11">
        <f t="shared" si="2"/>
        <v>5</v>
      </c>
      <c r="AV32" s="11">
        <f t="shared" si="3"/>
        <v>5</v>
      </c>
      <c r="AW32" s="11">
        <f t="shared" si="4"/>
        <v>5</v>
      </c>
      <c r="AX32" s="11">
        <f t="shared" si="5"/>
        <v>5</v>
      </c>
      <c r="AY32" s="11">
        <f t="shared" si="10"/>
        <v>5</v>
      </c>
      <c r="AZ32" s="11">
        <f t="shared" si="11"/>
        <v>5</v>
      </c>
      <c r="BA32" s="11">
        <f t="shared" si="12"/>
        <v>5</v>
      </c>
      <c r="BB32" s="11">
        <f t="shared" si="13"/>
        <v>5</v>
      </c>
      <c r="BC32" s="11">
        <f t="shared" si="14"/>
        <v>5</v>
      </c>
      <c r="BD32" s="11">
        <f t="shared" si="15"/>
        <v>5</v>
      </c>
      <c r="BE32" s="11">
        <f t="shared" si="16"/>
        <v>5</v>
      </c>
      <c r="BF32" s="7"/>
      <c r="BG32" s="12" t="s">
        <v>65</v>
      </c>
      <c r="BH32" s="29">
        <f t="shared" si="17"/>
        <v>5</v>
      </c>
      <c r="BI32" s="29">
        <f t="shared" si="18"/>
        <v>0</v>
      </c>
      <c r="BJ32" s="29">
        <f t="shared" si="6"/>
        <v>5</v>
      </c>
      <c r="BK32" s="29">
        <f t="shared" si="19"/>
        <v>5</v>
      </c>
      <c r="BL32" s="29">
        <f t="shared" si="20"/>
        <v>0</v>
      </c>
      <c r="BM32" s="29">
        <f t="shared" si="7"/>
        <v>5</v>
      </c>
      <c r="BN32" s="29">
        <f t="shared" si="8"/>
        <v>5</v>
      </c>
      <c r="BO32" s="29">
        <f t="shared" si="9"/>
        <v>5</v>
      </c>
      <c r="BP32" s="29">
        <f t="shared" si="21"/>
        <v>5</v>
      </c>
      <c r="BQ32" s="74">
        <f t="shared" si="22"/>
        <v>0</v>
      </c>
      <c r="BR32" s="90"/>
    </row>
    <row r="33" spans="1:70" ht="12.75">
      <c r="A33" s="90"/>
      <c r="B33" s="84" t="s">
        <v>66</v>
      </c>
      <c r="C33" s="27"/>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53"/>
      <c r="AR33" s="1"/>
      <c r="AS33" s="11">
        <f t="shared" si="0"/>
        <v>5</v>
      </c>
      <c r="AT33" s="11">
        <f t="shared" si="1"/>
        <v>5</v>
      </c>
      <c r="AU33" s="11">
        <f t="shared" si="2"/>
        <v>5</v>
      </c>
      <c r="AV33" s="11">
        <f t="shared" si="3"/>
        <v>5</v>
      </c>
      <c r="AW33" s="11">
        <f t="shared" si="4"/>
        <v>5</v>
      </c>
      <c r="AX33" s="11">
        <f t="shared" si="5"/>
        <v>5</v>
      </c>
      <c r="AY33" s="11">
        <f t="shared" si="10"/>
        <v>5</v>
      </c>
      <c r="AZ33" s="11">
        <f t="shared" si="11"/>
        <v>5</v>
      </c>
      <c r="BA33" s="11">
        <f t="shared" si="12"/>
        <v>5</v>
      </c>
      <c r="BB33" s="11">
        <f t="shared" si="13"/>
        <v>5</v>
      </c>
      <c r="BC33" s="11">
        <f t="shared" si="14"/>
        <v>5</v>
      </c>
      <c r="BD33" s="11">
        <f t="shared" si="15"/>
        <v>5</v>
      </c>
      <c r="BE33" s="11">
        <f t="shared" si="16"/>
        <v>5</v>
      </c>
      <c r="BF33" s="7"/>
      <c r="BG33" s="12" t="s">
        <v>66</v>
      </c>
      <c r="BH33" s="29">
        <f t="shared" si="17"/>
        <v>5</v>
      </c>
      <c r="BI33" s="29">
        <f t="shared" si="18"/>
        <v>0</v>
      </c>
      <c r="BJ33" s="29">
        <f t="shared" si="6"/>
        <v>5</v>
      </c>
      <c r="BK33" s="29">
        <f t="shared" si="19"/>
        <v>5</v>
      </c>
      <c r="BL33" s="29">
        <f t="shared" si="20"/>
        <v>0</v>
      </c>
      <c r="BM33" s="29">
        <f t="shared" si="7"/>
        <v>5</v>
      </c>
      <c r="BN33" s="29">
        <f t="shared" si="8"/>
        <v>5</v>
      </c>
      <c r="BO33" s="29">
        <f t="shared" si="9"/>
        <v>5</v>
      </c>
      <c r="BP33" s="29">
        <f t="shared" si="21"/>
        <v>5</v>
      </c>
      <c r="BQ33" s="74">
        <f t="shared" si="22"/>
        <v>0</v>
      </c>
      <c r="BR33" s="90"/>
    </row>
    <row r="34" spans="1:70" ht="12.75">
      <c r="A34" s="90"/>
      <c r="B34" s="84" t="s">
        <v>67</v>
      </c>
      <c r="C34" s="27"/>
      <c r="D34" s="27"/>
      <c r="E34" s="27"/>
      <c r="F34" s="27"/>
      <c r="G34" s="27"/>
      <c r="H34" s="27"/>
      <c r="I34" s="27"/>
      <c r="J34" s="27"/>
      <c r="K34" s="27"/>
      <c r="L34" s="27"/>
      <c r="M34" s="27"/>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53"/>
      <c r="AR34" s="1"/>
      <c r="AS34" s="11">
        <f t="shared" si="0"/>
        <v>5</v>
      </c>
      <c r="AT34" s="11">
        <f t="shared" si="1"/>
        <v>5</v>
      </c>
      <c r="AU34" s="11">
        <f t="shared" si="2"/>
        <v>5</v>
      </c>
      <c r="AV34" s="11">
        <f t="shared" si="3"/>
        <v>5</v>
      </c>
      <c r="AW34" s="11">
        <f t="shared" si="4"/>
        <v>5</v>
      </c>
      <c r="AX34" s="11">
        <f t="shared" si="5"/>
        <v>5</v>
      </c>
      <c r="AY34" s="11">
        <f t="shared" si="10"/>
        <v>5</v>
      </c>
      <c r="AZ34" s="11">
        <f t="shared" si="11"/>
        <v>5</v>
      </c>
      <c r="BA34" s="11">
        <f t="shared" si="12"/>
        <v>5</v>
      </c>
      <c r="BB34" s="11">
        <f t="shared" si="13"/>
        <v>5</v>
      </c>
      <c r="BC34" s="11">
        <f t="shared" si="14"/>
        <v>5</v>
      </c>
      <c r="BD34" s="11">
        <f t="shared" si="15"/>
        <v>5</v>
      </c>
      <c r="BE34" s="11">
        <f t="shared" si="16"/>
        <v>5</v>
      </c>
      <c r="BF34" s="7"/>
      <c r="BG34" s="12" t="s">
        <v>67</v>
      </c>
      <c r="BH34" s="29">
        <f t="shared" si="17"/>
        <v>5</v>
      </c>
      <c r="BI34" s="29">
        <f t="shared" si="18"/>
        <v>0</v>
      </c>
      <c r="BJ34" s="29">
        <f t="shared" si="6"/>
        <v>5</v>
      </c>
      <c r="BK34" s="29">
        <f t="shared" si="19"/>
        <v>5</v>
      </c>
      <c r="BL34" s="29">
        <f t="shared" si="20"/>
        <v>0</v>
      </c>
      <c r="BM34" s="29">
        <f t="shared" si="7"/>
        <v>5</v>
      </c>
      <c r="BN34" s="29">
        <f t="shared" si="8"/>
        <v>5</v>
      </c>
      <c r="BO34" s="29">
        <f t="shared" si="9"/>
        <v>5</v>
      </c>
      <c r="BP34" s="29">
        <f t="shared" si="21"/>
        <v>5</v>
      </c>
      <c r="BQ34" s="74">
        <f t="shared" si="22"/>
        <v>0</v>
      </c>
      <c r="BR34" s="90"/>
    </row>
    <row r="35" spans="1:70" ht="12.75">
      <c r="A35" s="90"/>
      <c r="B35" s="84" t="s">
        <v>68</v>
      </c>
      <c r="C35" s="27"/>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53"/>
      <c r="AR35" s="1"/>
      <c r="AS35" s="11">
        <f t="shared" si="0"/>
        <v>5</v>
      </c>
      <c r="AT35" s="11">
        <f t="shared" si="1"/>
        <v>5</v>
      </c>
      <c r="AU35" s="11">
        <f t="shared" si="2"/>
        <v>5</v>
      </c>
      <c r="AV35" s="11">
        <f t="shared" si="3"/>
        <v>5</v>
      </c>
      <c r="AW35" s="11">
        <f t="shared" si="4"/>
        <v>5</v>
      </c>
      <c r="AX35" s="11">
        <f t="shared" si="5"/>
        <v>5</v>
      </c>
      <c r="AY35" s="11">
        <f t="shared" si="10"/>
        <v>5</v>
      </c>
      <c r="AZ35" s="11">
        <f t="shared" si="11"/>
        <v>5</v>
      </c>
      <c r="BA35" s="11">
        <f t="shared" si="12"/>
        <v>5</v>
      </c>
      <c r="BB35" s="11">
        <f t="shared" si="13"/>
        <v>5</v>
      </c>
      <c r="BC35" s="11">
        <f t="shared" si="14"/>
        <v>5</v>
      </c>
      <c r="BD35" s="11">
        <f t="shared" si="15"/>
        <v>5</v>
      </c>
      <c r="BE35" s="11">
        <f t="shared" si="16"/>
        <v>5</v>
      </c>
      <c r="BF35" s="7"/>
      <c r="BG35" s="12" t="s">
        <v>68</v>
      </c>
      <c r="BH35" s="29">
        <f t="shared" si="17"/>
        <v>5</v>
      </c>
      <c r="BI35" s="29">
        <f t="shared" si="18"/>
        <v>0</v>
      </c>
      <c r="BJ35" s="29">
        <f t="shared" si="6"/>
        <v>5</v>
      </c>
      <c r="BK35" s="29">
        <f t="shared" si="19"/>
        <v>5</v>
      </c>
      <c r="BL35" s="29">
        <f t="shared" si="20"/>
        <v>0</v>
      </c>
      <c r="BM35" s="29">
        <f t="shared" si="7"/>
        <v>5</v>
      </c>
      <c r="BN35" s="29">
        <f t="shared" si="8"/>
        <v>5</v>
      </c>
      <c r="BO35" s="29">
        <f t="shared" si="9"/>
        <v>5</v>
      </c>
      <c r="BP35" s="29">
        <f t="shared" si="21"/>
        <v>5</v>
      </c>
      <c r="BQ35" s="74">
        <f t="shared" si="22"/>
        <v>0</v>
      </c>
      <c r="BR35" s="90"/>
    </row>
    <row r="36" spans="1:70" ht="12.75">
      <c r="A36" s="90"/>
      <c r="B36" s="84" t="s">
        <v>69</v>
      </c>
      <c r="C36" s="27"/>
      <c r="D36" s="27"/>
      <c r="E36" s="27"/>
      <c r="F36" s="27"/>
      <c r="G36" s="27"/>
      <c r="H36" s="27"/>
      <c r="I36" s="27"/>
      <c r="J36" s="27"/>
      <c r="K36" s="27"/>
      <c r="L36" s="27"/>
      <c r="M36" s="27"/>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53"/>
      <c r="AR36" s="1"/>
      <c r="AS36" s="11">
        <f t="shared" si="0"/>
        <v>5</v>
      </c>
      <c r="AT36" s="11">
        <f t="shared" si="1"/>
        <v>5</v>
      </c>
      <c r="AU36" s="11">
        <f t="shared" si="2"/>
        <v>5</v>
      </c>
      <c r="AV36" s="11">
        <f t="shared" si="3"/>
        <v>5</v>
      </c>
      <c r="AW36" s="11">
        <f t="shared" si="4"/>
        <v>5</v>
      </c>
      <c r="AX36" s="11">
        <f t="shared" si="5"/>
        <v>5</v>
      </c>
      <c r="AY36" s="11">
        <f t="shared" si="10"/>
        <v>5</v>
      </c>
      <c r="AZ36" s="11">
        <f t="shared" si="11"/>
        <v>5</v>
      </c>
      <c r="BA36" s="11">
        <f t="shared" si="12"/>
        <v>5</v>
      </c>
      <c r="BB36" s="11">
        <f t="shared" si="13"/>
        <v>5</v>
      </c>
      <c r="BC36" s="11">
        <f t="shared" si="14"/>
        <v>5</v>
      </c>
      <c r="BD36" s="11">
        <f t="shared" si="15"/>
        <v>5</v>
      </c>
      <c r="BE36" s="11">
        <f t="shared" si="16"/>
        <v>5</v>
      </c>
      <c r="BF36" s="7"/>
      <c r="BG36" s="12" t="s">
        <v>69</v>
      </c>
      <c r="BH36" s="29">
        <f t="shared" si="17"/>
        <v>5</v>
      </c>
      <c r="BI36" s="29">
        <f t="shared" si="18"/>
        <v>0</v>
      </c>
      <c r="BJ36" s="29">
        <f t="shared" si="6"/>
        <v>5</v>
      </c>
      <c r="BK36" s="29">
        <f t="shared" si="19"/>
        <v>5</v>
      </c>
      <c r="BL36" s="29">
        <f t="shared" si="20"/>
        <v>0</v>
      </c>
      <c r="BM36" s="29">
        <f t="shared" si="7"/>
        <v>5</v>
      </c>
      <c r="BN36" s="29">
        <f t="shared" si="8"/>
        <v>5</v>
      </c>
      <c r="BO36" s="29">
        <f t="shared" si="9"/>
        <v>5</v>
      </c>
      <c r="BP36" s="29">
        <f t="shared" si="21"/>
        <v>5</v>
      </c>
      <c r="BQ36" s="74">
        <f t="shared" si="22"/>
        <v>0</v>
      </c>
      <c r="BR36" s="90"/>
    </row>
    <row r="37" spans="1:70" ht="12.75">
      <c r="A37" s="90"/>
      <c r="B37" s="84" t="s">
        <v>70</v>
      </c>
      <c r="C37" s="27"/>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53"/>
      <c r="AR37" s="1"/>
      <c r="AS37" s="11">
        <f t="shared" si="0"/>
        <v>5</v>
      </c>
      <c r="AT37" s="11">
        <f t="shared" si="1"/>
        <v>5</v>
      </c>
      <c r="AU37" s="11">
        <f t="shared" si="2"/>
        <v>5</v>
      </c>
      <c r="AV37" s="11">
        <f t="shared" si="3"/>
        <v>5</v>
      </c>
      <c r="AW37" s="11">
        <f t="shared" si="4"/>
        <v>5</v>
      </c>
      <c r="AX37" s="11">
        <f t="shared" si="5"/>
        <v>5</v>
      </c>
      <c r="AY37" s="11">
        <f t="shared" si="10"/>
        <v>5</v>
      </c>
      <c r="AZ37" s="11">
        <f t="shared" si="11"/>
        <v>5</v>
      </c>
      <c r="BA37" s="11">
        <f t="shared" si="12"/>
        <v>5</v>
      </c>
      <c r="BB37" s="11">
        <f t="shared" si="13"/>
        <v>5</v>
      </c>
      <c r="BC37" s="11">
        <f t="shared" si="14"/>
        <v>5</v>
      </c>
      <c r="BD37" s="11">
        <f t="shared" si="15"/>
        <v>5</v>
      </c>
      <c r="BE37" s="11">
        <f t="shared" si="16"/>
        <v>5</v>
      </c>
      <c r="BF37" s="7"/>
      <c r="BG37" s="12" t="s">
        <v>70</v>
      </c>
      <c r="BH37" s="29">
        <f t="shared" si="17"/>
        <v>5</v>
      </c>
      <c r="BI37" s="29">
        <f t="shared" si="18"/>
        <v>0</v>
      </c>
      <c r="BJ37" s="29">
        <f t="shared" si="6"/>
        <v>5</v>
      </c>
      <c r="BK37" s="29">
        <f t="shared" si="19"/>
        <v>5</v>
      </c>
      <c r="BL37" s="29">
        <f t="shared" si="20"/>
        <v>0</v>
      </c>
      <c r="BM37" s="29">
        <f t="shared" si="7"/>
        <v>5</v>
      </c>
      <c r="BN37" s="29">
        <f t="shared" si="8"/>
        <v>5</v>
      </c>
      <c r="BO37" s="29">
        <f t="shared" si="9"/>
        <v>5</v>
      </c>
      <c r="BP37" s="29">
        <f t="shared" si="21"/>
        <v>5</v>
      </c>
      <c r="BQ37" s="74">
        <f t="shared" si="22"/>
        <v>0</v>
      </c>
      <c r="BR37" s="90"/>
    </row>
    <row r="38" spans="1:70" ht="12.75">
      <c r="A38" s="90"/>
      <c r="B38" s="84" t="s">
        <v>134</v>
      </c>
      <c r="C38" s="27"/>
      <c r="D38" s="27"/>
      <c r="E38" s="27"/>
      <c r="F38" s="27"/>
      <c r="G38" s="27"/>
      <c r="H38" s="27"/>
      <c r="I38" s="27"/>
      <c r="J38" s="27"/>
      <c r="K38" s="27"/>
      <c r="L38" s="27"/>
      <c r="M38" s="27"/>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53"/>
      <c r="AR38" s="1"/>
      <c r="AS38" s="11">
        <f t="shared" si="0"/>
        <v>5</v>
      </c>
      <c r="AT38" s="11">
        <f t="shared" si="1"/>
        <v>5</v>
      </c>
      <c r="AU38" s="11">
        <f t="shared" si="2"/>
        <v>5</v>
      </c>
      <c r="AV38" s="11">
        <f t="shared" si="3"/>
        <v>5</v>
      </c>
      <c r="AW38" s="11">
        <f t="shared" si="4"/>
        <v>5</v>
      </c>
      <c r="AX38" s="11">
        <f t="shared" si="5"/>
        <v>5</v>
      </c>
      <c r="AY38" s="11">
        <f t="shared" si="10"/>
        <v>5</v>
      </c>
      <c r="AZ38" s="11">
        <f t="shared" si="11"/>
        <v>5</v>
      </c>
      <c r="BA38" s="11">
        <f t="shared" si="12"/>
        <v>5</v>
      </c>
      <c r="BB38" s="11">
        <f t="shared" si="13"/>
        <v>5</v>
      </c>
      <c r="BC38" s="11">
        <f t="shared" si="14"/>
        <v>5</v>
      </c>
      <c r="BD38" s="11">
        <f t="shared" si="15"/>
        <v>5</v>
      </c>
      <c r="BE38" s="11">
        <f t="shared" si="16"/>
        <v>5</v>
      </c>
      <c r="BF38" s="7"/>
      <c r="BG38" s="12" t="s">
        <v>134</v>
      </c>
      <c r="BH38" s="29">
        <f t="shared" si="17"/>
        <v>5</v>
      </c>
      <c r="BI38" s="29">
        <f t="shared" si="18"/>
        <v>0</v>
      </c>
      <c r="BJ38" s="29">
        <f t="shared" si="6"/>
        <v>5</v>
      </c>
      <c r="BK38" s="29">
        <f t="shared" si="19"/>
        <v>5</v>
      </c>
      <c r="BL38" s="29">
        <f t="shared" si="20"/>
        <v>0</v>
      </c>
      <c r="BM38" s="29">
        <f t="shared" si="7"/>
        <v>5</v>
      </c>
      <c r="BN38" s="29">
        <f t="shared" si="8"/>
        <v>5</v>
      </c>
      <c r="BO38" s="29">
        <f t="shared" si="9"/>
        <v>5</v>
      </c>
      <c r="BP38" s="29">
        <f t="shared" si="21"/>
        <v>5</v>
      </c>
      <c r="BQ38" s="74">
        <f t="shared" si="22"/>
        <v>0</v>
      </c>
      <c r="BR38" s="90"/>
    </row>
    <row r="39" spans="1:70" ht="12.75">
      <c r="A39" s="90"/>
      <c r="B39" s="84" t="s">
        <v>135</v>
      </c>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53"/>
      <c r="AR39" s="1"/>
      <c r="AS39" s="11">
        <f t="shared" si="0"/>
        <v>5</v>
      </c>
      <c r="AT39" s="11">
        <f t="shared" si="1"/>
        <v>5</v>
      </c>
      <c r="AU39" s="11">
        <f t="shared" si="2"/>
        <v>5</v>
      </c>
      <c r="AV39" s="11">
        <f t="shared" si="3"/>
        <v>5</v>
      </c>
      <c r="AW39" s="11">
        <f t="shared" si="4"/>
        <v>5</v>
      </c>
      <c r="AX39" s="11">
        <f t="shared" si="5"/>
        <v>5</v>
      </c>
      <c r="AY39" s="11">
        <f t="shared" si="10"/>
        <v>5</v>
      </c>
      <c r="AZ39" s="11">
        <f t="shared" si="11"/>
        <v>5</v>
      </c>
      <c r="BA39" s="11">
        <f t="shared" si="12"/>
        <v>5</v>
      </c>
      <c r="BB39" s="11">
        <f t="shared" si="13"/>
        <v>5</v>
      </c>
      <c r="BC39" s="11">
        <f t="shared" si="14"/>
        <v>5</v>
      </c>
      <c r="BD39" s="11">
        <f t="shared" si="15"/>
        <v>5</v>
      </c>
      <c r="BE39" s="11">
        <f t="shared" si="16"/>
        <v>5</v>
      </c>
      <c r="BF39" s="7"/>
      <c r="BG39" s="12" t="s">
        <v>135</v>
      </c>
      <c r="BH39" s="29">
        <f t="shared" si="17"/>
        <v>5</v>
      </c>
      <c r="BI39" s="29">
        <f t="shared" si="18"/>
        <v>0</v>
      </c>
      <c r="BJ39" s="29">
        <f t="shared" si="6"/>
        <v>5</v>
      </c>
      <c r="BK39" s="29">
        <f t="shared" si="19"/>
        <v>5</v>
      </c>
      <c r="BL39" s="29">
        <f t="shared" si="20"/>
        <v>0</v>
      </c>
      <c r="BM39" s="29">
        <f t="shared" si="7"/>
        <v>5</v>
      </c>
      <c r="BN39" s="29">
        <f t="shared" si="8"/>
        <v>5</v>
      </c>
      <c r="BO39" s="29">
        <f t="shared" si="9"/>
        <v>5</v>
      </c>
      <c r="BP39" s="29">
        <f t="shared" si="21"/>
        <v>5</v>
      </c>
      <c r="BQ39" s="74">
        <f t="shared" si="22"/>
        <v>0</v>
      </c>
      <c r="BR39" s="90"/>
    </row>
    <row r="40" spans="1:70" ht="12.75">
      <c r="A40" s="90"/>
      <c r="B40" s="84" t="s">
        <v>136</v>
      </c>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53"/>
      <c r="AR40" s="1"/>
      <c r="AS40" s="11">
        <f t="shared" si="0"/>
        <v>5</v>
      </c>
      <c r="AT40" s="11">
        <f t="shared" si="1"/>
        <v>5</v>
      </c>
      <c r="AU40" s="11">
        <f t="shared" si="2"/>
        <v>5</v>
      </c>
      <c r="AV40" s="11">
        <f t="shared" si="3"/>
        <v>5</v>
      </c>
      <c r="AW40" s="11">
        <f t="shared" si="4"/>
        <v>5</v>
      </c>
      <c r="AX40" s="11">
        <f t="shared" si="5"/>
        <v>5</v>
      </c>
      <c r="AY40" s="11">
        <f t="shared" si="10"/>
        <v>5</v>
      </c>
      <c r="AZ40" s="11">
        <f t="shared" si="11"/>
        <v>5</v>
      </c>
      <c r="BA40" s="11">
        <f t="shared" si="12"/>
        <v>5</v>
      </c>
      <c r="BB40" s="11">
        <f t="shared" si="13"/>
        <v>5</v>
      </c>
      <c r="BC40" s="11">
        <f t="shared" si="14"/>
        <v>5</v>
      </c>
      <c r="BD40" s="11">
        <f t="shared" si="15"/>
        <v>5</v>
      </c>
      <c r="BE40" s="11">
        <f t="shared" si="16"/>
        <v>5</v>
      </c>
      <c r="BF40" s="7"/>
      <c r="BG40" s="12" t="s">
        <v>136</v>
      </c>
      <c r="BH40" s="29">
        <f t="shared" si="17"/>
        <v>5</v>
      </c>
      <c r="BI40" s="29">
        <f t="shared" si="18"/>
        <v>0</v>
      </c>
      <c r="BJ40" s="29">
        <f t="shared" si="6"/>
        <v>5</v>
      </c>
      <c r="BK40" s="29">
        <f t="shared" si="19"/>
        <v>5</v>
      </c>
      <c r="BL40" s="29">
        <f t="shared" si="20"/>
        <v>0</v>
      </c>
      <c r="BM40" s="29">
        <f t="shared" si="7"/>
        <v>5</v>
      </c>
      <c r="BN40" s="29">
        <f t="shared" si="8"/>
        <v>5</v>
      </c>
      <c r="BO40" s="29">
        <f t="shared" si="9"/>
        <v>5</v>
      </c>
      <c r="BP40" s="29">
        <f t="shared" si="21"/>
        <v>5</v>
      </c>
      <c r="BQ40" s="74">
        <f t="shared" si="22"/>
        <v>0</v>
      </c>
      <c r="BR40" s="90"/>
    </row>
    <row r="41" spans="1:70" ht="12.75">
      <c r="A41" s="90"/>
      <c r="B41" s="84" t="s">
        <v>137</v>
      </c>
      <c r="C41" s="86"/>
      <c r="D41" s="86"/>
      <c r="E41" s="86"/>
      <c r="F41" s="86"/>
      <c r="G41" s="86"/>
      <c r="H41" s="86"/>
      <c r="I41" s="86"/>
      <c r="J41" s="86"/>
      <c r="K41" s="86"/>
      <c r="L41" s="86"/>
      <c r="M41" s="86"/>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8"/>
      <c r="AR41" s="1"/>
      <c r="AS41" s="11">
        <f t="shared" si="0"/>
        <v>5</v>
      </c>
      <c r="AT41" s="11">
        <f t="shared" si="1"/>
        <v>5</v>
      </c>
      <c r="AU41" s="11">
        <f t="shared" si="2"/>
        <v>5</v>
      </c>
      <c r="AV41" s="11">
        <f t="shared" si="3"/>
        <v>5</v>
      </c>
      <c r="AW41" s="11">
        <f t="shared" si="4"/>
        <v>5</v>
      </c>
      <c r="AX41" s="11">
        <f t="shared" si="5"/>
        <v>5</v>
      </c>
      <c r="AY41" s="11">
        <f t="shared" si="10"/>
        <v>5</v>
      </c>
      <c r="AZ41" s="11">
        <f t="shared" si="11"/>
        <v>5</v>
      </c>
      <c r="BA41" s="11">
        <f t="shared" si="12"/>
        <v>5</v>
      </c>
      <c r="BB41" s="11">
        <f t="shared" si="13"/>
        <v>5</v>
      </c>
      <c r="BC41" s="11">
        <f t="shared" si="14"/>
        <v>5</v>
      </c>
      <c r="BD41" s="11">
        <f t="shared" si="15"/>
        <v>5</v>
      </c>
      <c r="BE41" s="11">
        <f t="shared" si="16"/>
        <v>5</v>
      </c>
      <c r="BF41" s="7"/>
      <c r="BG41" s="12" t="s">
        <v>137</v>
      </c>
      <c r="BH41" s="29">
        <f t="shared" si="17"/>
        <v>5</v>
      </c>
      <c r="BI41" s="29">
        <f t="shared" si="18"/>
        <v>0</v>
      </c>
      <c r="BJ41" s="29">
        <f t="shared" si="6"/>
        <v>5</v>
      </c>
      <c r="BK41" s="29">
        <f t="shared" si="19"/>
        <v>5</v>
      </c>
      <c r="BL41" s="29">
        <f t="shared" si="20"/>
        <v>0</v>
      </c>
      <c r="BM41" s="29">
        <f t="shared" si="7"/>
        <v>5</v>
      </c>
      <c r="BN41" s="29">
        <f t="shared" si="8"/>
        <v>5</v>
      </c>
      <c r="BO41" s="29">
        <f t="shared" si="9"/>
        <v>5</v>
      </c>
      <c r="BP41" s="29">
        <f t="shared" si="21"/>
        <v>5</v>
      </c>
      <c r="BQ41" s="74">
        <f t="shared" si="22"/>
        <v>0</v>
      </c>
      <c r="BR41" s="90"/>
    </row>
    <row r="42" spans="1:70" ht="12.75">
      <c r="A42" s="90"/>
      <c r="B42" s="85" t="s">
        <v>138</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1"/>
      <c r="AS42" s="11">
        <f t="shared" si="0"/>
        <v>5</v>
      </c>
      <c r="AT42" s="11">
        <f t="shared" si="1"/>
        <v>5</v>
      </c>
      <c r="AU42" s="11">
        <f t="shared" si="2"/>
        <v>5</v>
      </c>
      <c r="AV42" s="11">
        <f t="shared" si="3"/>
        <v>5</v>
      </c>
      <c r="AW42" s="11">
        <f t="shared" si="4"/>
        <v>5</v>
      </c>
      <c r="AX42" s="11">
        <f t="shared" si="5"/>
        <v>5</v>
      </c>
      <c r="AY42" s="11">
        <f t="shared" si="10"/>
        <v>5</v>
      </c>
      <c r="AZ42" s="11">
        <f t="shared" si="11"/>
        <v>5</v>
      </c>
      <c r="BA42" s="11">
        <f t="shared" si="12"/>
        <v>5</v>
      </c>
      <c r="BB42" s="11">
        <f t="shared" si="13"/>
        <v>5</v>
      </c>
      <c r="BC42" s="11">
        <f t="shared" si="14"/>
        <v>5</v>
      </c>
      <c r="BD42" s="11">
        <f t="shared" si="15"/>
        <v>5</v>
      </c>
      <c r="BE42" s="11">
        <f t="shared" si="16"/>
        <v>5</v>
      </c>
      <c r="BF42" s="7"/>
      <c r="BG42" s="12" t="s">
        <v>138</v>
      </c>
      <c r="BH42" s="29">
        <f t="shared" si="17"/>
        <v>5</v>
      </c>
      <c r="BI42" s="29">
        <f t="shared" si="18"/>
        <v>0</v>
      </c>
      <c r="BJ42" s="29">
        <f t="shared" si="6"/>
        <v>5</v>
      </c>
      <c r="BK42" s="29">
        <f t="shared" si="19"/>
        <v>5</v>
      </c>
      <c r="BL42" s="29">
        <f t="shared" si="20"/>
        <v>0</v>
      </c>
      <c r="BM42" s="29">
        <f t="shared" si="7"/>
        <v>5</v>
      </c>
      <c r="BN42" s="29">
        <f t="shared" si="8"/>
        <v>5</v>
      </c>
      <c r="BO42" s="29">
        <f t="shared" si="9"/>
        <v>5</v>
      </c>
      <c r="BP42" s="29">
        <f t="shared" si="21"/>
        <v>5</v>
      </c>
      <c r="BQ42" s="74">
        <f t="shared" si="22"/>
        <v>0</v>
      </c>
      <c r="BR42" s="90"/>
    </row>
    <row r="43" spans="1:71" ht="12.75">
      <c r="A43" s="90"/>
      <c r="B43" s="98"/>
      <c r="C43" s="114" t="s">
        <v>226</v>
      </c>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
      <c r="AQ43" s="1"/>
      <c r="AR43" s="1"/>
      <c r="AS43" s="1"/>
      <c r="AT43" s="7"/>
      <c r="AU43" s="7"/>
      <c r="AV43" s="7"/>
      <c r="AW43" s="7"/>
      <c r="AX43" s="7"/>
      <c r="AY43" s="7"/>
      <c r="AZ43" s="7"/>
      <c r="BA43" s="7"/>
      <c r="BB43" s="7"/>
      <c r="BC43" s="7"/>
      <c r="BD43" s="7"/>
      <c r="BE43" s="7"/>
      <c r="BF43" s="7"/>
      <c r="BG43" s="7"/>
      <c r="BH43" s="7"/>
      <c r="BI43" s="7"/>
      <c r="BJ43" s="7"/>
      <c r="BK43" s="7"/>
      <c r="BL43" s="7"/>
      <c r="BM43" s="7"/>
      <c r="BN43" s="7"/>
      <c r="BO43" s="7"/>
      <c r="BP43" s="7"/>
      <c r="BQ43" s="72"/>
      <c r="BR43" s="91"/>
      <c r="BS43" s="13"/>
    </row>
    <row r="44" spans="1:71" ht="12.75">
      <c r="A44" s="90"/>
      <c r="B44" s="98"/>
      <c r="C44" s="96" t="s">
        <v>228</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1"/>
      <c r="AQ44" s="1"/>
      <c r="AR44" s="1"/>
      <c r="AS44" s="1"/>
      <c r="AT44" s="7"/>
      <c r="AU44" s="7"/>
      <c r="AV44" s="7"/>
      <c r="AW44" s="7"/>
      <c r="AX44" s="7"/>
      <c r="AY44" s="7"/>
      <c r="AZ44" s="7"/>
      <c r="BA44" s="7"/>
      <c r="BB44" s="7"/>
      <c r="BC44" s="7"/>
      <c r="BD44" s="7"/>
      <c r="BE44" s="7"/>
      <c r="BF44" s="7"/>
      <c r="BG44" s="7"/>
      <c r="BH44" s="7"/>
      <c r="BI44" s="7"/>
      <c r="BJ44" s="7"/>
      <c r="BK44" s="7"/>
      <c r="BL44" s="7"/>
      <c r="BM44" s="7"/>
      <c r="BN44" s="7"/>
      <c r="BO44" s="7"/>
      <c r="BP44" s="7"/>
      <c r="BQ44" s="72"/>
      <c r="BR44" s="91"/>
      <c r="BS44" s="13"/>
    </row>
    <row r="45" spans="1:71" ht="12.75">
      <c r="A45" s="90"/>
      <c r="B45" s="98"/>
      <c r="C45" s="96"/>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1"/>
      <c r="AQ45" s="1"/>
      <c r="AR45" s="1"/>
      <c r="AS45" s="1"/>
      <c r="AT45" s="7"/>
      <c r="AU45" s="7"/>
      <c r="AV45" s="7"/>
      <c r="AW45" s="7"/>
      <c r="AX45" s="7"/>
      <c r="AY45" s="7"/>
      <c r="AZ45" s="7"/>
      <c r="BA45" s="7"/>
      <c r="BB45" s="7"/>
      <c r="BC45" s="7"/>
      <c r="BD45" s="7"/>
      <c r="BE45" s="7"/>
      <c r="BF45" s="7"/>
      <c r="BG45" s="7"/>
      <c r="BH45" s="7"/>
      <c r="BI45" s="7"/>
      <c r="BJ45" s="7"/>
      <c r="BK45" s="7"/>
      <c r="BL45" s="7"/>
      <c r="BM45" s="7"/>
      <c r="BN45" s="7"/>
      <c r="BO45" s="7"/>
      <c r="BP45" s="7"/>
      <c r="BQ45" s="7"/>
      <c r="BR45" s="91"/>
      <c r="BS45" s="13"/>
    </row>
    <row r="46" spans="1:71" ht="8.25" customHeight="1">
      <c r="A46" s="90"/>
      <c r="B46" s="99"/>
      <c r="C46" s="89"/>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13"/>
    </row>
    <row r="47" spans="1:71" ht="13.5" customHeight="1">
      <c r="A47" s="90"/>
      <c r="B47" s="100"/>
      <c r="C47" s="92"/>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1"/>
      <c r="BS47" s="13"/>
    </row>
    <row r="48" spans="1:71" ht="12.75">
      <c r="A48" s="90"/>
      <c r="B48" s="98"/>
      <c r="C48" s="118" t="s">
        <v>230</v>
      </c>
      <c r="D48" s="117"/>
      <c r="E48" s="117"/>
      <c r="F48" s="117"/>
      <c r="G48" s="117"/>
      <c r="H48" s="117"/>
      <c r="I48" s="117"/>
      <c r="J48" s="117"/>
      <c r="K48" s="117"/>
      <c r="L48" s="117"/>
      <c r="M48" s="117"/>
      <c r="N48" s="117"/>
      <c r="O48" s="117"/>
      <c r="P48" s="117"/>
      <c r="AT48" s="5" t="s">
        <v>114</v>
      </c>
      <c r="AU48" s="6"/>
      <c r="AV48" s="6"/>
      <c r="AW48" s="13"/>
      <c r="AX48" s="13"/>
      <c r="AY48" s="13"/>
      <c r="AZ48" s="13"/>
      <c r="BA48" s="42"/>
      <c r="BB48" s="13"/>
      <c r="BC48" s="13"/>
      <c r="BD48" s="13"/>
      <c r="BE48" s="42"/>
      <c r="BF48" s="13"/>
      <c r="BG48" s="13"/>
      <c r="BH48" s="13"/>
      <c r="BI48" s="13"/>
      <c r="BJ48" s="13"/>
      <c r="BK48" s="13"/>
      <c r="BL48" s="13"/>
      <c r="BM48" s="13"/>
      <c r="BN48" s="13"/>
      <c r="BO48" s="13"/>
      <c r="BP48" s="13"/>
      <c r="BQ48" s="13"/>
      <c r="BR48" s="91"/>
      <c r="BS48" s="13"/>
    </row>
    <row r="49" spans="1:71" ht="12.75">
      <c r="A49" s="90"/>
      <c r="B49" s="98"/>
      <c r="C49" s="117"/>
      <c r="D49" s="117"/>
      <c r="E49" s="117"/>
      <c r="F49" s="117"/>
      <c r="G49" s="117"/>
      <c r="H49" s="117"/>
      <c r="I49" s="117"/>
      <c r="J49" s="117"/>
      <c r="K49" s="117"/>
      <c r="L49" s="117"/>
      <c r="M49" s="117"/>
      <c r="N49" s="117"/>
      <c r="O49" s="117"/>
      <c r="P49" s="117"/>
      <c r="AT49" s="5"/>
      <c r="AU49" s="6"/>
      <c r="AV49" s="6"/>
      <c r="AW49" s="13"/>
      <c r="AX49" s="13"/>
      <c r="AY49" s="13"/>
      <c r="AZ49" s="13"/>
      <c r="BA49" s="13"/>
      <c r="BB49" s="13"/>
      <c r="BC49" s="13"/>
      <c r="BD49" s="13"/>
      <c r="BE49" s="13"/>
      <c r="BF49" s="13"/>
      <c r="BG49" s="13"/>
      <c r="BH49" s="13"/>
      <c r="BI49" s="13"/>
      <c r="BJ49" s="13"/>
      <c r="BK49" s="13"/>
      <c r="BL49" s="13"/>
      <c r="BM49" s="13"/>
      <c r="BN49" s="13"/>
      <c r="BO49" s="13"/>
      <c r="BP49" s="13"/>
      <c r="BQ49" s="13"/>
      <c r="BR49" s="91"/>
      <c r="BS49" s="13"/>
    </row>
    <row r="50" spans="1:71" ht="13.5" thickBot="1">
      <c r="A50" s="90"/>
      <c r="B50" s="98"/>
      <c r="C50" s="24"/>
      <c r="AT50" s="5"/>
      <c r="AU50" s="6"/>
      <c r="AV50" s="6"/>
      <c r="AW50" s="13"/>
      <c r="AX50" s="13"/>
      <c r="AY50" s="13"/>
      <c r="AZ50" s="13"/>
      <c r="BA50" s="13"/>
      <c r="BB50" s="13"/>
      <c r="BC50" s="13"/>
      <c r="BD50" s="13"/>
      <c r="BE50" s="13"/>
      <c r="BF50" s="13"/>
      <c r="BG50" s="13"/>
      <c r="BH50" s="13"/>
      <c r="BI50" s="13"/>
      <c r="BJ50" s="13"/>
      <c r="BK50" s="13"/>
      <c r="BL50" s="13"/>
      <c r="BM50" s="13"/>
      <c r="BN50" s="13"/>
      <c r="BO50" s="13"/>
      <c r="BP50" s="13"/>
      <c r="BQ50" s="13"/>
      <c r="BR50" s="91"/>
      <c r="BS50" s="13"/>
    </row>
    <row r="51" spans="1:71" ht="12.75">
      <c r="A51" s="90"/>
      <c r="B51" s="101" t="s">
        <v>72</v>
      </c>
      <c r="C51" s="54" t="s">
        <v>74</v>
      </c>
      <c r="D51" s="51" t="s">
        <v>75</v>
      </c>
      <c r="E51" s="51" t="s">
        <v>76</v>
      </c>
      <c r="F51" s="51" t="s">
        <v>77</v>
      </c>
      <c r="G51" s="51" t="s">
        <v>78</v>
      </c>
      <c r="H51" s="51" t="s">
        <v>79</v>
      </c>
      <c r="I51" s="51" t="s">
        <v>80</v>
      </c>
      <c r="J51" s="51" t="s">
        <v>81</v>
      </c>
      <c r="K51" s="51" t="s">
        <v>82</v>
      </c>
      <c r="L51" s="51" t="s">
        <v>83</v>
      </c>
      <c r="M51" s="51" t="s">
        <v>84</v>
      </c>
      <c r="N51" s="51" t="s">
        <v>85</v>
      </c>
      <c r="O51" s="51" t="s">
        <v>86</v>
      </c>
      <c r="P51" s="51" t="s">
        <v>87</v>
      </c>
      <c r="Q51" s="51" t="s">
        <v>88</v>
      </c>
      <c r="R51" s="51" t="s">
        <v>89</v>
      </c>
      <c r="S51" s="51" t="s">
        <v>90</v>
      </c>
      <c r="T51" s="52" t="s">
        <v>91</v>
      </c>
      <c r="U51" t="s">
        <v>73</v>
      </c>
      <c r="Z51" s="2"/>
      <c r="AA51" s="1"/>
      <c r="AB51" s="1"/>
      <c r="AC51" s="1"/>
      <c r="AD51" s="1"/>
      <c r="AE51" s="1"/>
      <c r="AF51" s="1"/>
      <c r="AG51" s="1"/>
      <c r="AH51" s="1"/>
      <c r="AI51" s="1"/>
      <c r="AJ51" s="1"/>
      <c r="AT51" s="14" t="s">
        <v>93</v>
      </c>
      <c r="AU51" s="14" t="s">
        <v>92</v>
      </c>
      <c r="AV51" s="7"/>
      <c r="AW51" s="13"/>
      <c r="AX51" s="13"/>
      <c r="AY51" s="13"/>
      <c r="AZ51" s="13"/>
      <c r="BA51" s="13"/>
      <c r="BB51" s="13"/>
      <c r="BC51" s="13"/>
      <c r="BD51" s="13"/>
      <c r="BE51" s="13"/>
      <c r="BF51" s="13"/>
      <c r="BG51" s="13"/>
      <c r="BH51" s="13"/>
      <c r="BI51" s="13"/>
      <c r="BJ51" s="13"/>
      <c r="BK51" s="13"/>
      <c r="BL51" s="13"/>
      <c r="BM51" s="13"/>
      <c r="BN51" s="13"/>
      <c r="BO51" s="13"/>
      <c r="BP51" s="13"/>
      <c r="BQ51" s="13"/>
      <c r="BR51" s="91"/>
      <c r="BS51" s="13"/>
    </row>
    <row r="52" spans="1:71" ht="13.5" thickBot="1">
      <c r="A52" s="90"/>
      <c r="B52" s="102" t="s">
        <v>217</v>
      </c>
      <c r="C52" s="55" t="s">
        <v>93</v>
      </c>
      <c r="D52" s="56" t="s">
        <v>94</v>
      </c>
      <c r="E52" s="56" t="s">
        <v>92</v>
      </c>
      <c r="F52" s="56" t="s">
        <v>95</v>
      </c>
      <c r="G52" s="56" t="s">
        <v>96</v>
      </c>
      <c r="H52" s="56" t="s">
        <v>97</v>
      </c>
      <c r="I52" s="56" t="s">
        <v>98</v>
      </c>
      <c r="J52" s="56" t="s">
        <v>99</v>
      </c>
      <c r="K52" s="56" t="s">
        <v>100</v>
      </c>
      <c r="L52" s="56" t="s">
        <v>101</v>
      </c>
      <c r="M52" s="56" t="s">
        <v>102</v>
      </c>
      <c r="N52" s="56" t="s">
        <v>103</v>
      </c>
      <c r="O52" s="56" t="s">
        <v>104</v>
      </c>
      <c r="P52" s="56" t="s">
        <v>105</v>
      </c>
      <c r="Q52" s="56" t="s">
        <v>126</v>
      </c>
      <c r="R52" s="56" t="s">
        <v>127</v>
      </c>
      <c r="S52" s="56" t="s">
        <v>106</v>
      </c>
      <c r="T52" s="57" t="s">
        <v>107</v>
      </c>
      <c r="Z52" s="1"/>
      <c r="AA52" s="3"/>
      <c r="AB52" s="3"/>
      <c r="AC52" s="3"/>
      <c r="AD52" s="3"/>
      <c r="AE52" s="3"/>
      <c r="AF52" s="3"/>
      <c r="AG52" s="3"/>
      <c r="AH52" s="3"/>
      <c r="AI52" s="3"/>
      <c r="AJ52" s="3"/>
      <c r="AT52" s="11">
        <f>(C53-7)*(-1)</f>
        <v>7</v>
      </c>
      <c r="AU52" s="11">
        <f>(E53-7)*(-1)</f>
        <v>7</v>
      </c>
      <c r="AV52" s="7"/>
      <c r="AW52" s="13"/>
      <c r="AX52" s="13"/>
      <c r="AY52" s="13"/>
      <c r="AZ52" s="13"/>
      <c r="BA52" s="13"/>
      <c r="BB52" s="13"/>
      <c r="BC52" s="13"/>
      <c r="BD52" s="13"/>
      <c r="BE52" s="13"/>
      <c r="BF52" s="13"/>
      <c r="BG52" s="13"/>
      <c r="BH52" s="13"/>
      <c r="BJ52" s="13"/>
      <c r="BK52" s="13"/>
      <c r="BL52" s="13"/>
      <c r="BM52" s="13"/>
      <c r="BN52" s="13"/>
      <c r="BO52" s="13"/>
      <c r="BP52" s="13"/>
      <c r="BQ52" s="13"/>
      <c r="BR52" s="91"/>
      <c r="BS52" s="13"/>
    </row>
    <row r="53" spans="1:70" ht="13.5" thickBot="1">
      <c r="A53" s="90"/>
      <c r="B53" s="103" t="s">
        <v>108</v>
      </c>
      <c r="C53" s="58"/>
      <c r="D53" s="59"/>
      <c r="E53" s="59"/>
      <c r="F53" s="59"/>
      <c r="G53" s="59"/>
      <c r="H53" s="59"/>
      <c r="I53" s="59"/>
      <c r="J53" s="59"/>
      <c r="K53" s="59"/>
      <c r="L53" s="59"/>
      <c r="M53" s="59"/>
      <c r="N53" s="59"/>
      <c r="O53" s="59"/>
      <c r="P53" s="59"/>
      <c r="Q53" s="59"/>
      <c r="R53" s="59"/>
      <c r="S53" s="59"/>
      <c r="T53" s="60"/>
      <c r="Z53" s="1"/>
      <c r="AA53" s="1"/>
      <c r="AB53" s="1"/>
      <c r="AC53" s="1"/>
      <c r="AD53" s="1"/>
      <c r="AE53" s="1"/>
      <c r="AF53" s="1"/>
      <c r="AG53" s="1"/>
      <c r="AH53" s="1"/>
      <c r="AI53" s="1"/>
      <c r="AJ53" s="1"/>
      <c r="BR53" s="90"/>
    </row>
    <row r="54" spans="1:70" ht="12.75">
      <c r="A54" s="90"/>
      <c r="B54" s="98"/>
      <c r="V54" s="1"/>
      <c r="W54" s="1"/>
      <c r="X54" s="1"/>
      <c r="BR54" s="90"/>
    </row>
    <row r="55" spans="1:70" ht="8.25" customHeight="1">
      <c r="A55" s="90"/>
      <c r="B55" s="99"/>
      <c r="C55" s="90"/>
      <c r="D55" s="90"/>
      <c r="E55" s="90"/>
      <c r="F55" s="90"/>
      <c r="G55" s="90"/>
      <c r="H55" s="90"/>
      <c r="I55" s="90"/>
      <c r="J55" s="90"/>
      <c r="K55" s="90"/>
      <c r="L55" s="90"/>
      <c r="M55" s="90"/>
      <c r="N55" s="90"/>
      <c r="O55" s="90"/>
      <c r="P55" s="90"/>
      <c r="Q55" s="90"/>
      <c r="R55" s="90"/>
      <c r="S55" s="90"/>
      <c r="T55" s="90"/>
      <c r="U55" s="90"/>
      <c r="V55" s="95"/>
      <c r="W55" s="95"/>
      <c r="X55" s="95"/>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row>
    <row r="56" spans="1:70" ht="12.75">
      <c r="A56" s="90"/>
      <c r="B56" s="98"/>
      <c r="V56" s="1"/>
      <c r="W56" s="1"/>
      <c r="X56" s="1"/>
      <c r="BR56" s="90"/>
    </row>
    <row r="57" spans="1:70" ht="12.75">
      <c r="A57" s="90"/>
      <c r="B57" s="98"/>
      <c r="C57" s="26" t="s">
        <v>215</v>
      </c>
      <c r="D57" s="25"/>
      <c r="E57" s="25"/>
      <c r="F57" s="25"/>
      <c r="G57" s="25"/>
      <c r="H57" s="25"/>
      <c r="I57" s="25"/>
      <c r="J57" s="25"/>
      <c r="K57" s="25"/>
      <c r="L57" s="25"/>
      <c r="M57" s="25"/>
      <c r="N57" s="25"/>
      <c r="O57" s="25"/>
      <c r="P57" s="25"/>
      <c r="Q57" s="25"/>
      <c r="R57" s="25"/>
      <c r="S57" s="25"/>
      <c r="T57" s="25"/>
      <c r="U57" s="25"/>
      <c r="V57" s="50"/>
      <c r="W57" s="50"/>
      <c r="X57" s="50"/>
      <c r="BR57" s="90"/>
    </row>
    <row r="58" spans="1:70" ht="13.5" thickBot="1">
      <c r="A58" s="90"/>
      <c r="B58" s="98"/>
      <c r="V58" s="1"/>
      <c r="W58" s="1"/>
      <c r="X58" s="1"/>
      <c r="AT58" s="5" t="s">
        <v>114</v>
      </c>
      <c r="BR58" s="90"/>
    </row>
    <row r="59" spans="1:70" ht="15.75">
      <c r="A59" s="90"/>
      <c r="B59" s="104" t="s">
        <v>139</v>
      </c>
      <c r="C59" s="61" t="s">
        <v>140</v>
      </c>
      <c r="D59" s="62" t="s">
        <v>141</v>
      </c>
      <c r="E59" s="62" t="s">
        <v>142</v>
      </c>
      <c r="F59" s="62" t="s">
        <v>143</v>
      </c>
      <c r="G59" s="62" t="s">
        <v>144</v>
      </c>
      <c r="H59" s="62" t="s">
        <v>145</v>
      </c>
      <c r="I59" s="62" t="s">
        <v>146</v>
      </c>
      <c r="J59" s="62" t="s">
        <v>147</v>
      </c>
      <c r="K59" s="62" t="s">
        <v>148</v>
      </c>
      <c r="L59" s="62" t="s">
        <v>149</v>
      </c>
      <c r="M59" s="62" t="s">
        <v>150</v>
      </c>
      <c r="N59" s="62" t="s">
        <v>151</v>
      </c>
      <c r="O59" s="62" t="s">
        <v>152</v>
      </c>
      <c r="P59" s="62" t="s">
        <v>153</v>
      </c>
      <c r="Q59" s="62" t="s">
        <v>154</v>
      </c>
      <c r="R59" s="62" t="s">
        <v>155</v>
      </c>
      <c r="S59" s="62" t="s">
        <v>156</v>
      </c>
      <c r="T59" s="62" t="s">
        <v>157</v>
      </c>
      <c r="U59" s="62" t="s">
        <v>158</v>
      </c>
      <c r="V59" s="62" t="s">
        <v>159</v>
      </c>
      <c r="W59" s="62" t="s">
        <v>160</v>
      </c>
      <c r="X59" s="62" t="s">
        <v>161</v>
      </c>
      <c r="Y59" s="62" t="s">
        <v>162</v>
      </c>
      <c r="Z59" s="62" t="s">
        <v>163</v>
      </c>
      <c r="AA59" s="62" t="s">
        <v>164</v>
      </c>
      <c r="AB59" s="62" t="s">
        <v>165</v>
      </c>
      <c r="AC59" s="62" t="s">
        <v>166</v>
      </c>
      <c r="AD59" s="62" t="s">
        <v>167</v>
      </c>
      <c r="AE59" s="62" t="s">
        <v>168</v>
      </c>
      <c r="AF59" s="62" t="s">
        <v>176</v>
      </c>
      <c r="AG59" s="62" t="s">
        <v>169</v>
      </c>
      <c r="AH59" s="62" t="s">
        <v>170</v>
      </c>
      <c r="AI59" s="62" t="s">
        <v>171</v>
      </c>
      <c r="AJ59" s="62" t="s">
        <v>172</v>
      </c>
      <c r="AK59" s="62" t="s">
        <v>173</v>
      </c>
      <c r="AL59" s="62" t="s">
        <v>174</v>
      </c>
      <c r="AM59" s="63" t="s">
        <v>175</v>
      </c>
      <c r="AN59" t="s">
        <v>73</v>
      </c>
      <c r="AT59" s="30" t="s">
        <v>179</v>
      </c>
      <c r="AU59" s="30" t="s">
        <v>190</v>
      </c>
      <c r="AV59" s="30" t="s">
        <v>191</v>
      </c>
      <c r="AW59" s="30" t="s">
        <v>202</v>
      </c>
      <c r="AX59" s="30" t="s">
        <v>206</v>
      </c>
      <c r="BR59" s="90"/>
    </row>
    <row r="60" spans="1:70" ht="13.5" thickBot="1">
      <c r="A60" s="90"/>
      <c r="B60" s="105" t="s">
        <v>218</v>
      </c>
      <c r="C60" s="64" t="s">
        <v>177</v>
      </c>
      <c r="D60" s="65" t="s">
        <v>178</v>
      </c>
      <c r="E60" s="56" t="s">
        <v>179</v>
      </c>
      <c r="F60" s="65" t="s">
        <v>180</v>
      </c>
      <c r="G60" s="65" t="s">
        <v>181</v>
      </c>
      <c r="H60" s="65" t="s">
        <v>182</v>
      </c>
      <c r="I60" s="65" t="s">
        <v>183</v>
      </c>
      <c r="J60" s="65" t="s">
        <v>184</v>
      </c>
      <c r="K60" s="65" t="s">
        <v>185</v>
      </c>
      <c r="L60" s="65" t="s">
        <v>186</v>
      </c>
      <c r="M60" s="65" t="s">
        <v>187</v>
      </c>
      <c r="N60" s="65" t="s">
        <v>189</v>
      </c>
      <c r="O60" s="65" t="s">
        <v>188</v>
      </c>
      <c r="P60" s="56" t="s">
        <v>190</v>
      </c>
      <c r="Q60" s="56" t="s">
        <v>191</v>
      </c>
      <c r="R60" s="65" t="s">
        <v>192</v>
      </c>
      <c r="S60" s="65" t="s">
        <v>193</v>
      </c>
      <c r="T60" s="65" t="s">
        <v>194</v>
      </c>
      <c r="U60" s="65" t="s">
        <v>195</v>
      </c>
      <c r="V60" s="65" t="s">
        <v>196</v>
      </c>
      <c r="W60" s="56" t="s">
        <v>197</v>
      </c>
      <c r="X60" s="56" t="s">
        <v>198</v>
      </c>
      <c r="Y60" s="56" t="s">
        <v>199</v>
      </c>
      <c r="Z60" s="56" t="s">
        <v>200</v>
      </c>
      <c r="AA60" s="56" t="s">
        <v>201</v>
      </c>
      <c r="AB60" s="56" t="s">
        <v>202</v>
      </c>
      <c r="AC60" s="56" t="s">
        <v>203</v>
      </c>
      <c r="AD60" s="56" t="s">
        <v>204</v>
      </c>
      <c r="AE60" s="56" t="s">
        <v>205</v>
      </c>
      <c r="AF60" s="56" t="s">
        <v>206</v>
      </c>
      <c r="AG60" s="56" t="s">
        <v>207</v>
      </c>
      <c r="AH60" s="56" t="s">
        <v>208</v>
      </c>
      <c r="AI60" s="56" t="s">
        <v>209</v>
      </c>
      <c r="AJ60" s="56" t="s">
        <v>210</v>
      </c>
      <c r="AK60" s="56" t="s">
        <v>211</v>
      </c>
      <c r="AL60" s="56" t="s">
        <v>212</v>
      </c>
      <c r="AM60" s="57" t="s">
        <v>214</v>
      </c>
      <c r="AT60" s="31">
        <f>(E61-9)*(-1)</f>
        <v>9</v>
      </c>
      <c r="AU60" s="31">
        <f>(P61-9)*(-1)</f>
        <v>9</v>
      </c>
      <c r="AV60" s="31">
        <f>(Q61-9)*(-1)</f>
        <v>9</v>
      </c>
      <c r="AW60" s="31">
        <f>(AB61-9)*(-1)</f>
        <v>9</v>
      </c>
      <c r="AX60" s="31">
        <f>(AF61-9)*(-1)</f>
        <v>9</v>
      </c>
      <c r="BR60" s="90"/>
    </row>
    <row r="61" spans="1:70" ht="13.5" thickBot="1">
      <c r="A61" s="90"/>
      <c r="B61" s="103" t="s">
        <v>213</v>
      </c>
      <c r="C61" s="66"/>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8"/>
      <c r="BR61" s="90"/>
    </row>
    <row r="62" spans="1:70" ht="12.75">
      <c r="A62" s="90"/>
      <c r="B62" s="98"/>
      <c r="V62" s="1"/>
      <c r="W62" s="1"/>
      <c r="X62" s="1"/>
      <c r="BR62" s="90"/>
    </row>
    <row r="63" spans="1:70" ht="8.25" customHeight="1">
      <c r="A63" s="90"/>
      <c r="B63" s="99"/>
      <c r="C63" s="90"/>
      <c r="D63" s="90"/>
      <c r="E63" s="90"/>
      <c r="F63" s="90"/>
      <c r="G63" s="90"/>
      <c r="H63" s="90"/>
      <c r="I63" s="90"/>
      <c r="J63" s="90"/>
      <c r="K63" s="90"/>
      <c r="L63" s="90"/>
      <c r="M63" s="90"/>
      <c r="N63" s="90"/>
      <c r="O63" s="90"/>
      <c r="P63" s="90"/>
      <c r="Q63" s="90"/>
      <c r="R63" s="90"/>
      <c r="S63" s="90"/>
      <c r="T63" s="90"/>
      <c r="U63" s="90"/>
      <c r="V63" s="95"/>
      <c r="W63" s="95"/>
      <c r="X63" s="95"/>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row>
    <row r="64" spans="1:70" ht="12.75">
      <c r="A64" s="90"/>
      <c r="B64" s="98"/>
      <c r="V64" s="1"/>
      <c r="W64" s="1"/>
      <c r="X64" s="1"/>
      <c r="BR64" s="90"/>
    </row>
    <row r="65" spans="1:70" ht="12.75">
      <c r="A65" s="90"/>
      <c r="B65" s="98"/>
      <c r="C65" s="26" t="s">
        <v>227</v>
      </c>
      <c r="V65" s="1"/>
      <c r="W65" s="1"/>
      <c r="X65" s="1"/>
      <c r="BR65" s="90"/>
    </row>
    <row r="66" spans="1:70" ht="13.5" thickBot="1">
      <c r="A66" s="90"/>
      <c r="B66" s="98"/>
      <c r="BR66" s="90"/>
    </row>
    <row r="67" spans="1:70" ht="39" thickBot="1">
      <c r="A67" s="90"/>
      <c r="B67" s="106" t="s">
        <v>113</v>
      </c>
      <c r="C67" s="44" t="s">
        <v>222</v>
      </c>
      <c r="D67" s="45" t="s">
        <v>219</v>
      </c>
      <c r="E67" s="15" t="s">
        <v>224</v>
      </c>
      <c r="F67" s="69" t="s">
        <v>220</v>
      </c>
      <c r="G67" s="43" t="s">
        <v>223</v>
      </c>
      <c r="H67" s="32" t="s">
        <v>221</v>
      </c>
      <c r="BR67" s="90"/>
    </row>
    <row r="68" spans="1:70" ht="25.5">
      <c r="A68" s="90"/>
      <c r="B68" s="107" t="s">
        <v>129</v>
      </c>
      <c r="C68" s="16">
        <f>AVERAGE(BH8:BH37)</f>
        <v>5</v>
      </c>
      <c r="D68" s="46">
        <f>(C68-1)/3</f>
        <v>1.3333333333333333</v>
      </c>
      <c r="E68" s="17">
        <f>SUM(D53,AT52,AU52)/3</f>
        <v>4.666666666666667</v>
      </c>
      <c r="F68" s="33">
        <f aca="true" t="shared" si="23" ref="F68:F76">(E68-1)/5</f>
        <v>0.7333333333333334</v>
      </c>
      <c r="G68" s="37">
        <f>SUM(C61,D61,AT60)/3</f>
        <v>3</v>
      </c>
      <c r="H68" s="36">
        <f>(G68-1)/7</f>
        <v>0.2857142857142857</v>
      </c>
      <c r="BR68" s="90"/>
    </row>
    <row r="69" spans="1:70" ht="12.75">
      <c r="A69" s="90"/>
      <c r="B69" s="108" t="s">
        <v>109</v>
      </c>
      <c r="C69" s="18">
        <f>AVERAGE(BI8:BI37)</f>
        <v>0</v>
      </c>
      <c r="D69" s="47">
        <f aca="true" t="shared" si="24" ref="D69:D77">(C69-1)/3</f>
        <v>-0.3333333333333333</v>
      </c>
      <c r="E69" s="19">
        <f>H53</f>
        <v>0</v>
      </c>
      <c r="F69" s="34">
        <f t="shared" si="23"/>
        <v>-0.2</v>
      </c>
      <c r="G69" s="37">
        <f>SUM(F61:H61)/3</f>
        <v>0</v>
      </c>
      <c r="H69" s="40">
        <f aca="true" t="shared" si="25" ref="H69:H77">(G69-1)/7</f>
        <v>-0.14285714285714285</v>
      </c>
      <c r="BR69" s="90"/>
    </row>
    <row r="70" spans="1:70" ht="25.5">
      <c r="A70" s="90"/>
      <c r="B70" s="109" t="s">
        <v>130</v>
      </c>
      <c r="C70" s="18">
        <f>AVERAGE(BJ8:BJ37)</f>
        <v>5</v>
      </c>
      <c r="D70" s="47">
        <f t="shared" si="24"/>
        <v>1.3333333333333333</v>
      </c>
      <c r="E70" s="19">
        <f>SUM(Q53:R53)/2</f>
        <v>0</v>
      </c>
      <c r="F70" s="34">
        <f t="shared" si="23"/>
        <v>-0.2</v>
      </c>
      <c r="G70" s="37">
        <f>SUM(J61:M61)/4</f>
        <v>0</v>
      </c>
      <c r="H70" s="40">
        <f t="shared" si="25"/>
        <v>-0.14285714285714285</v>
      </c>
      <c r="BR70" s="90"/>
    </row>
    <row r="71" spans="1:70" ht="38.25">
      <c r="A71" s="90"/>
      <c r="B71" s="108" t="s">
        <v>131</v>
      </c>
      <c r="C71" s="18">
        <f>AVERAGE(BK8:BK37)</f>
        <v>5</v>
      </c>
      <c r="D71" s="47">
        <f t="shared" si="24"/>
        <v>1.3333333333333333</v>
      </c>
      <c r="E71" s="19">
        <f>SUM(I53:J53)/2</f>
        <v>0</v>
      </c>
      <c r="F71" s="34">
        <f t="shared" si="23"/>
        <v>-0.2</v>
      </c>
      <c r="G71" s="37">
        <f>SUM(N61,O61,AU60,AV60)/4</f>
        <v>4.5</v>
      </c>
      <c r="H71" s="40">
        <f t="shared" si="25"/>
        <v>0.5</v>
      </c>
      <c r="BR71" s="90"/>
    </row>
    <row r="72" spans="1:70" ht="25.5">
      <c r="A72" s="90"/>
      <c r="B72" s="109" t="s">
        <v>132</v>
      </c>
      <c r="C72" s="18">
        <f>AVERAGE(BL8:BL37)</f>
        <v>0</v>
      </c>
      <c r="D72" s="47">
        <f t="shared" si="24"/>
        <v>-0.3333333333333333</v>
      </c>
      <c r="E72" s="19">
        <f>SUM(F53:G53)/2</f>
        <v>0</v>
      </c>
      <c r="F72" s="34">
        <f t="shared" si="23"/>
        <v>-0.2</v>
      </c>
      <c r="G72" s="37">
        <f>SUM(R61:U61)/4</f>
        <v>0</v>
      </c>
      <c r="H72" s="40">
        <f t="shared" si="25"/>
        <v>-0.14285714285714285</v>
      </c>
      <c r="BR72" s="90"/>
    </row>
    <row r="73" spans="1:70" ht="12.75">
      <c r="A73" s="90"/>
      <c r="B73" s="108" t="s">
        <v>110</v>
      </c>
      <c r="C73" s="18">
        <f>AVERAGE(BM8:BM37)</f>
        <v>5</v>
      </c>
      <c r="D73" s="47">
        <f t="shared" si="24"/>
        <v>1.3333333333333333</v>
      </c>
      <c r="E73" s="19">
        <f>SUM(N53:O53)/2</f>
        <v>0</v>
      </c>
      <c r="F73" s="34">
        <f t="shared" si="23"/>
        <v>-0.2</v>
      </c>
      <c r="G73" s="37">
        <f>SUM(V61:X61)/3</f>
        <v>0</v>
      </c>
      <c r="H73" s="40">
        <f t="shared" si="25"/>
        <v>-0.14285714285714285</v>
      </c>
      <c r="BR73" s="90"/>
    </row>
    <row r="74" spans="1:70" ht="12.75">
      <c r="A74" s="90"/>
      <c r="B74" s="109" t="s">
        <v>111</v>
      </c>
      <c r="C74" s="18">
        <f>AVERAGE(BN8:BN37)</f>
        <v>5</v>
      </c>
      <c r="D74" s="47">
        <f t="shared" si="24"/>
        <v>1.3333333333333333</v>
      </c>
      <c r="E74" s="19">
        <f>SUM(P53)</f>
        <v>0</v>
      </c>
      <c r="F74" s="34">
        <f t="shared" si="23"/>
        <v>-0.2</v>
      </c>
      <c r="G74" s="37">
        <f>SUM(Y61,Z61,AA61,AW60)/4</f>
        <v>2.25</v>
      </c>
      <c r="H74" s="40">
        <f t="shared" si="25"/>
        <v>0.17857142857142858</v>
      </c>
      <c r="BR74" s="90"/>
    </row>
    <row r="75" spans="1:70" ht="25.5">
      <c r="A75" s="90"/>
      <c r="B75" s="108" t="s">
        <v>133</v>
      </c>
      <c r="C75" s="18">
        <f>AVERAGE(BO8:BO37)</f>
        <v>5</v>
      </c>
      <c r="D75" s="47">
        <f t="shared" si="24"/>
        <v>1.3333333333333333</v>
      </c>
      <c r="E75" s="19">
        <f>SUM(K53:M53)/3</f>
        <v>0</v>
      </c>
      <c r="F75" s="34">
        <f t="shared" si="23"/>
        <v>-0.2</v>
      </c>
      <c r="G75" s="37">
        <f>SUM(AC61,AD61,AE61,AX60)/4</f>
        <v>2.25</v>
      </c>
      <c r="H75" s="40">
        <f t="shared" si="25"/>
        <v>0.17857142857142858</v>
      </c>
      <c r="BR75" s="90"/>
    </row>
    <row r="76" spans="1:70" s="4" customFormat="1" ht="25.5">
      <c r="A76" s="90"/>
      <c r="B76" s="110" t="s">
        <v>128</v>
      </c>
      <c r="C76" s="20">
        <f>AVERAGE(BQ8:BQ37)</f>
        <v>0</v>
      </c>
      <c r="D76" s="48">
        <f>(C76-1)/3</f>
        <v>-0.3333333333333333</v>
      </c>
      <c r="E76" s="21">
        <f>SUM(S53:T53)/2</f>
        <v>0</v>
      </c>
      <c r="F76" s="35">
        <f t="shared" si="23"/>
        <v>-0.2</v>
      </c>
      <c r="G76" s="38">
        <f>SUM(AJ61:AM61)/4</f>
        <v>0</v>
      </c>
      <c r="H76" s="40">
        <f t="shared" si="25"/>
        <v>-0.14285714285714285</v>
      </c>
      <c r="BR76" s="90"/>
    </row>
    <row r="77" spans="1:70" s="4" customFormat="1" ht="39" thickBot="1">
      <c r="A77" s="90"/>
      <c r="B77" s="111" t="s">
        <v>112</v>
      </c>
      <c r="C77" s="22">
        <f>AVERAGE(BP8:BP37)</f>
        <v>5</v>
      </c>
      <c r="D77" s="49">
        <f t="shared" si="24"/>
        <v>1.3333333333333333</v>
      </c>
      <c r="E77" s="23"/>
      <c r="F77" s="23"/>
      <c r="G77" s="39">
        <f>SUM(AG61:AI61)/3</f>
        <v>0</v>
      </c>
      <c r="H77" s="41">
        <f t="shared" si="25"/>
        <v>-0.14285714285714285</v>
      </c>
      <c r="BR77" s="90"/>
    </row>
    <row r="78" spans="1:70" ht="12.75">
      <c r="A78" s="90"/>
      <c r="B78" s="97"/>
      <c r="BR78" s="90"/>
    </row>
    <row r="79" spans="1:70" s="1" customFormat="1" ht="12.75">
      <c r="A79" s="95"/>
      <c r="B79" s="112"/>
      <c r="I79" s="26"/>
      <c r="J79" s="118" t="s">
        <v>231</v>
      </c>
      <c r="K79" s="117"/>
      <c r="L79" s="117"/>
      <c r="M79" s="117"/>
      <c r="N79" s="117"/>
      <c r="O79" s="117"/>
      <c r="P79" s="117"/>
      <c r="Q79" s="117"/>
      <c r="R79" s="117"/>
      <c r="S79" s="117"/>
      <c r="T79" s="117"/>
      <c r="U79" s="117"/>
      <c r="V79" s="117"/>
      <c r="W79" s="117"/>
      <c r="X79" s="117"/>
      <c r="Y79" s="117"/>
      <c r="Z79" s="117"/>
      <c r="AA79" s="117"/>
      <c r="AB79" s="117"/>
      <c r="AC79" s="117"/>
      <c r="BR79" s="95"/>
    </row>
    <row r="80" spans="1:70" s="1" customFormat="1" ht="12.75">
      <c r="A80" s="95"/>
      <c r="B80" s="97"/>
      <c r="J80" s="117"/>
      <c r="K80" s="117"/>
      <c r="L80" s="117"/>
      <c r="M80" s="117"/>
      <c r="N80" s="117"/>
      <c r="O80" s="117"/>
      <c r="P80" s="117"/>
      <c r="Q80" s="117"/>
      <c r="R80" s="117"/>
      <c r="S80" s="117"/>
      <c r="T80" s="117"/>
      <c r="U80" s="117"/>
      <c r="V80" s="117"/>
      <c r="W80" s="117"/>
      <c r="X80" s="117"/>
      <c r="Y80" s="117"/>
      <c r="Z80" s="117"/>
      <c r="AA80" s="117"/>
      <c r="AB80" s="117"/>
      <c r="AC80" s="117"/>
      <c r="BR80" s="95"/>
    </row>
    <row r="81" spans="1:70" ht="12.75">
      <c r="A81" s="90"/>
      <c r="B81" s="97"/>
      <c r="BR81" s="90"/>
    </row>
    <row r="82" spans="1:70" ht="8.25" customHeight="1">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row>
  </sheetData>
  <sheetProtection/>
  <mergeCells count="4">
    <mergeCell ref="C43:AO43"/>
    <mergeCell ref="C3:T4"/>
    <mergeCell ref="C48:P49"/>
    <mergeCell ref="J79:AC80"/>
  </mergeCell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fbraun</cp:lastModifiedBy>
  <cp:lastPrinted>2012-06-07T10:20:27Z</cp:lastPrinted>
  <dcterms:created xsi:type="dcterms:W3CDTF">1996-10-17T05:27:31Z</dcterms:created>
  <dcterms:modified xsi:type="dcterms:W3CDTF">2013-07-08T08:53:50Z</dcterms:modified>
  <cp:category/>
  <cp:version/>
  <cp:contentType/>
  <cp:contentStatus/>
</cp:coreProperties>
</file>